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re-SP\2022\9. Setembro 2022\Dia Estadual do RC - 2022\Artes Core-SP Dia Estadua RC\"/>
    </mc:Choice>
  </mc:AlternateContent>
  <xr:revisionPtr revIDLastSave="0" documentId="8_{8C7A11EE-12A6-4FFD-9503-DC20B5C8A57A}" xr6:coauthVersionLast="36" xr6:coauthVersionMax="36" xr10:uidLastSave="{00000000-0000-0000-0000-000000000000}"/>
  <bookViews>
    <workbookView xWindow="-105" yWindow="-105" windowWidth="23250" windowHeight="12570" tabRatio="967" firstSheet="2" activeTab="7" xr2:uid="{00000000-000D-0000-FFFF-FFFF00000000}"/>
  </bookViews>
  <sheets>
    <sheet name="TV Aberta" sheetId="89" state="hidden" r:id="rId1"/>
    <sheet name="TV Fechada" sheetId="74" state="hidden" r:id="rId2"/>
    <sheet name="Radio" sheetId="31" r:id="rId3"/>
    <sheet name="BTN " sheetId="86" r:id="rId4"/>
    <sheet name="RADIOWEB" sheetId="90" r:id="rId5"/>
    <sheet name="Busdoor" sheetId="64" state="hidden" r:id="rId6"/>
    <sheet name="SMS" sheetId="65" r:id="rId7"/>
    <sheet name="Painel rodoviário" sheetId="71" r:id="rId8"/>
  </sheets>
  <definedNames>
    <definedName name="_xlnm.Print_Area" localSheetId="5">Busdoor!$A$1:$M$31</definedName>
    <definedName name="_xlnm.Print_Area" localSheetId="7">'Painel rodoviário'!$A$1:$L$25</definedName>
    <definedName name="_xlnm.Print_Area" localSheetId="1">'TV Fechada'!$A$1:$P$43</definedName>
    <definedName name="Programação" localSheetId="3">#REF!</definedName>
    <definedName name="Programação" localSheetId="4">#REF!</definedName>
    <definedName name="Programação">#REF!</definedName>
    <definedName name="_xlnm.Print_Titles" localSheetId="2">Radio!$3:$5</definedName>
  </definedNames>
  <calcPr calcId="191029"/>
</workbook>
</file>

<file path=xl/calcChain.xml><?xml version="1.0" encoding="utf-8"?>
<calcChain xmlns="http://schemas.openxmlformats.org/spreadsheetml/2006/main">
  <c r="K9" i="90" l="1"/>
  <c r="M43" i="74" l="1"/>
  <c r="J8" i="89" l="1"/>
  <c r="J9" i="89"/>
  <c r="J7" i="89"/>
  <c r="O10" i="89"/>
  <c r="J10" i="89" l="1"/>
  <c r="P10" i="89"/>
  <c r="O41" i="74" l="1"/>
  <c r="O33" i="74"/>
  <c r="O25" i="74" l="1"/>
  <c r="O17" i="74"/>
  <c r="O9" i="74" l="1"/>
  <c r="O43" i="74" s="1"/>
  <c r="K40" i="74" l="1"/>
  <c r="I39" i="74"/>
  <c r="K38" i="74"/>
  <c r="I41" i="74" l="1"/>
  <c r="K39" i="74"/>
  <c r="K32" i="74"/>
  <c r="I31" i="74"/>
  <c r="K31" i="74" s="1"/>
  <c r="K30" i="74"/>
  <c r="K22" i="74"/>
  <c r="K24" i="74"/>
  <c r="K41" i="74" l="1"/>
  <c r="K33" i="74"/>
  <c r="I33" i="74"/>
  <c r="I23" i="74"/>
  <c r="K16" i="74"/>
  <c r="K23" i="74" l="1"/>
  <c r="I25" i="74"/>
  <c r="K25" i="74" l="1"/>
  <c r="K14" i="74"/>
  <c r="K6" i="74"/>
  <c r="K7" i="74"/>
  <c r="K8" i="74"/>
  <c r="K15" i="74" l="1"/>
  <c r="I17" i="74"/>
  <c r="K17" i="74" l="1"/>
  <c r="I29" i="64" l="1"/>
  <c r="K28" i="64"/>
  <c r="K27" i="64"/>
  <c r="K26" i="64"/>
  <c r="K24" i="64"/>
  <c r="K23" i="64"/>
  <c r="K22" i="64"/>
  <c r="K20" i="64"/>
  <c r="K19" i="64"/>
  <c r="K18" i="64"/>
  <c r="K17" i="64"/>
  <c r="K16" i="64"/>
  <c r="K15" i="64"/>
  <c r="K14" i="64"/>
  <c r="K13" i="64"/>
  <c r="K10" i="64"/>
  <c r="K9" i="64"/>
  <c r="K8" i="64"/>
  <c r="I9" i="74" l="1"/>
  <c r="K9" i="74" l="1"/>
  <c r="M7" i="65" l="1"/>
</calcChain>
</file>

<file path=xl/sharedStrings.xml><?xml version="1.0" encoding="utf-8"?>
<sst xmlns="http://schemas.openxmlformats.org/spreadsheetml/2006/main" count="434" uniqueCount="197">
  <si>
    <t>Rádio</t>
  </si>
  <si>
    <t>Total</t>
  </si>
  <si>
    <t>Valor Unitário Tabela</t>
  </si>
  <si>
    <t>Total Rádio</t>
  </si>
  <si>
    <t>Cidade</t>
  </si>
  <si>
    <t>Band News</t>
  </si>
  <si>
    <t xml:space="preserve">Total </t>
  </si>
  <si>
    <t>Peça</t>
  </si>
  <si>
    <t xml:space="preserve">Valor Total               Tabela </t>
  </si>
  <si>
    <t>Ins.</t>
  </si>
  <si>
    <t>Região</t>
  </si>
  <si>
    <t xml:space="preserve">Estado </t>
  </si>
  <si>
    <t>Formato</t>
  </si>
  <si>
    <t>TV Fechada</t>
  </si>
  <si>
    <t>Campinas</t>
  </si>
  <si>
    <t>Metrô</t>
  </si>
  <si>
    <t>Institucional</t>
  </si>
  <si>
    <t xml:space="preserve">Faixa   Horária </t>
  </si>
  <si>
    <r>
      <rPr>
        <sz val="18"/>
        <color theme="0"/>
        <rFont val="Verdana"/>
        <family val="2"/>
      </rPr>
      <t xml:space="preserve">Programação Mensal </t>
    </r>
    <r>
      <rPr>
        <sz val="16"/>
        <color theme="0"/>
        <rFont val="Verdana"/>
        <family val="2"/>
      </rPr>
      <t>- Peça/Formato: VT 30"</t>
    </r>
  </si>
  <si>
    <t>População</t>
  </si>
  <si>
    <t>São Paulo  -  intermunicipal</t>
  </si>
  <si>
    <t>Guarulhos</t>
  </si>
  <si>
    <t>Santo André</t>
  </si>
  <si>
    <t xml:space="preserve">Osasco </t>
  </si>
  <si>
    <t>Sorocaba intermunicipal</t>
  </si>
  <si>
    <t>Santos</t>
  </si>
  <si>
    <t>Diadema</t>
  </si>
  <si>
    <t>Jundiaí municipal</t>
  </si>
  <si>
    <t>Piracicaba</t>
  </si>
  <si>
    <t>Carapicuiba</t>
  </si>
  <si>
    <t>Bauru</t>
  </si>
  <si>
    <t>Itaquaquecetuba</t>
  </si>
  <si>
    <t>Franca</t>
  </si>
  <si>
    <t>Praia Grande</t>
  </si>
  <si>
    <t>Guarujá</t>
  </si>
  <si>
    <t>Busdoor</t>
  </si>
  <si>
    <t>São José dos Campos</t>
  </si>
  <si>
    <t>Araraquara</t>
  </si>
  <si>
    <t>São Carlos</t>
  </si>
  <si>
    <t>São José do Rio Preto</t>
  </si>
  <si>
    <t>CBN</t>
  </si>
  <si>
    <t>Estado de São Paulo</t>
  </si>
  <si>
    <t>Local</t>
  </si>
  <si>
    <t>Emissora</t>
  </si>
  <si>
    <t>Programa</t>
  </si>
  <si>
    <t>GRP</t>
  </si>
  <si>
    <t xml:space="preserve"> Impactos</t>
  </si>
  <si>
    <t>CPM</t>
  </si>
  <si>
    <t>Sorocaba</t>
  </si>
  <si>
    <t>Presidente Prudente</t>
  </si>
  <si>
    <t>Araçatuba</t>
  </si>
  <si>
    <t>Rio Claro</t>
  </si>
  <si>
    <t>Marília</t>
  </si>
  <si>
    <t xml:space="preserve">São Paulo </t>
  </si>
  <si>
    <t>6h/19h</t>
  </si>
  <si>
    <t>Jovem Pan</t>
  </si>
  <si>
    <t>São Bernardo do Campo</t>
  </si>
  <si>
    <t>N°                  Ins.</t>
  </si>
  <si>
    <t>6h/9h20</t>
  </si>
  <si>
    <t>1ª Sem.</t>
  </si>
  <si>
    <t>2ª Sem.</t>
  </si>
  <si>
    <t>3ª Sem.</t>
  </si>
  <si>
    <t>4ª Sem.</t>
  </si>
  <si>
    <t>São Bernardo  Campo</t>
  </si>
  <si>
    <t>Negociação</t>
  </si>
  <si>
    <t>Valor Total Negociado</t>
  </si>
  <si>
    <t>Valor Unitário Negociado</t>
  </si>
  <si>
    <t>Mensal</t>
  </si>
  <si>
    <t>Programação Mensal</t>
  </si>
  <si>
    <t>Clube FM</t>
  </si>
  <si>
    <t xml:space="preserve">Programação Mensal </t>
  </si>
  <si>
    <t>BTN</t>
  </si>
  <si>
    <t>10"</t>
  </si>
  <si>
    <t>Período</t>
  </si>
  <si>
    <t>Secundagem</t>
  </si>
  <si>
    <t>Sentido</t>
  </si>
  <si>
    <t>Produto</t>
  </si>
  <si>
    <t>São Paulo</t>
  </si>
  <si>
    <t>Ribeirão Preto</t>
  </si>
  <si>
    <t>Boituva</t>
  </si>
  <si>
    <t>Jundiaí</t>
  </si>
  <si>
    <t>Topo de Prédio</t>
  </si>
  <si>
    <t>Painel</t>
  </si>
  <si>
    <t>12 x 6</t>
  </si>
  <si>
    <t>7 x 12</t>
  </si>
  <si>
    <t>18 x 6</t>
  </si>
  <si>
    <t>12 x 5</t>
  </si>
  <si>
    <t xml:space="preserve">Anchieta km 19+000 </t>
  </si>
  <si>
    <t xml:space="preserve">Presidente Dutra km 218+000 </t>
  </si>
  <si>
    <t>Castello Branco km 121+000</t>
  </si>
  <si>
    <t>Anhnaguera km 61+000</t>
  </si>
  <si>
    <t>Multishow</t>
  </si>
  <si>
    <t>GloboNews</t>
  </si>
  <si>
    <t>Horario</t>
  </si>
  <si>
    <t>18h/01</t>
  </si>
  <si>
    <t>Sport TV</t>
  </si>
  <si>
    <t xml:space="preserve">Valor Total               Desconto </t>
  </si>
  <si>
    <t>13h18h</t>
  </si>
  <si>
    <t>% Desconto</t>
  </si>
  <si>
    <t>12h/18h</t>
  </si>
  <si>
    <r>
      <rPr>
        <sz val="18"/>
        <color theme="1"/>
        <rFont val="Verdana"/>
        <family val="2"/>
      </rPr>
      <t xml:space="preserve">Programação Mensal </t>
    </r>
    <r>
      <rPr>
        <sz val="16"/>
        <color theme="1"/>
        <rFont val="Verdana"/>
        <family val="2"/>
      </rPr>
      <t>- Peça/Formato: VT 30"</t>
    </r>
  </si>
  <si>
    <r>
      <rPr>
        <sz val="18"/>
        <color theme="1" tint="0.249977111117893"/>
        <rFont val="Verdana"/>
        <family val="2"/>
      </rPr>
      <t xml:space="preserve">Programação Mensal </t>
    </r>
    <r>
      <rPr>
        <sz val="16"/>
        <color theme="1" tint="0.249977111117893"/>
        <rFont val="Verdana"/>
        <family val="2"/>
      </rPr>
      <t>- Peça/Formato: VT 30"</t>
    </r>
  </si>
  <si>
    <t>13h/18h</t>
  </si>
  <si>
    <r>
      <rPr>
        <sz val="18"/>
        <color theme="0" tint="-4.9989318521683403E-2"/>
        <rFont val="Verdana"/>
        <family val="2"/>
      </rPr>
      <t xml:space="preserve">Programação Mensal </t>
    </r>
    <r>
      <rPr>
        <sz val="16"/>
        <color theme="0" tint="-4.9989318521683403E-2"/>
        <rFont val="Verdana"/>
        <family val="2"/>
      </rPr>
      <t>- Peça/Formato: VT 30"</t>
    </r>
  </si>
  <si>
    <t>TV Aberta</t>
  </si>
  <si>
    <t>S</t>
  </si>
  <si>
    <t>Q</t>
  </si>
  <si>
    <t>Globo</t>
  </si>
  <si>
    <t>Setembro</t>
  </si>
  <si>
    <t>Out</t>
  </si>
  <si>
    <t xml:space="preserve"> Faixa        Horária</t>
  </si>
  <si>
    <t>Valor Total               Desconto 8%</t>
  </si>
  <si>
    <t>Bom Dia São Paulo</t>
  </si>
  <si>
    <t>6h</t>
  </si>
  <si>
    <t>12h</t>
  </si>
  <si>
    <t>SPTV 1ª Ed.</t>
  </si>
  <si>
    <t xml:space="preserve">Altas Horas </t>
  </si>
  <si>
    <t>22h30</t>
  </si>
  <si>
    <t>19 emissoras afiliadas - Alcance líquido de mais de 10,4  milhões de ouvintes por mês.</t>
  </si>
  <si>
    <t>Transamérica</t>
  </si>
  <si>
    <t>6h/24h</t>
  </si>
  <si>
    <t>7h/24h</t>
  </si>
  <si>
    <t>26/09 a 25/10</t>
  </si>
  <si>
    <t>Rádio Release</t>
  </si>
  <si>
    <t>Inserções em rádio</t>
  </si>
  <si>
    <t>suspenso por tempo indeterminado</t>
  </si>
  <si>
    <t>Somente contratos a partir de 3 meses</t>
  </si>
  <si>
    <t>Não é permitida a veiculação de busdoor na cidade</t>
  </si>
  <si>
    <t>Rádio Web</t>
  </si>
  <si>
    <t>Informe Publicitário</t>
  </si>
  <si>
    <t>SMS</t>
  </si>
  <si>
    <t>Praça</t>
  </si>
  <si>
    <t>Banner ou vídeo + texto</t>
  </si>
  <si>
    <t>Objetivo</t>
  </si>
  <si>
    <t>Tráfego qualificado</t>
  </si>
  <si>
    <t>Estratégia - Canal</t>
  </si>
  <si>
    <t>Tático</t>
  </si>
  <si>
    <t>Target</t>
  </si>
  <si>
    <t xml:space="preserve">Principalmente: Homens 35+, ABCDE, contadores. </t>
  </si>
  <si>
    <t>Banco de Dados SP</t>
  </si>
  <si>
    <t>Homens 35+: 1.987.645 / Mulheres 35+: 1.793.098</t>
  </si>
  <si>
    <t>Mensagens de Marketing para o target definido</t>
  </si>
  <si>
    <t>SMS Marketing</t>
  </si>
  <si>
    <t>Rotativo Esportivo</t>
  </si>
  <si>
    <t>2 dias</t>
  </si>
  <si>
    <t xml:space="preserve">Rodoanel Mário Covas, KM 22 </t>
  </si>
  <si>
    <t>Sentido Osasco, Carapicuíba, Barueri, São Paulo</t>
  </si>
  <si>
    <t xml:space="preserve">Osasco/SP </t>
  </si>
  <si>
    <t xml:space="preserve">Rodoanel Mário Covas, KM 45 </t>
  </si>
  <si>
    <t xml:space="preserve">Sentido Rodovia dos Imigrantes (Litoral Sul </t>
  </si>
  <si>
    <t xml:space="preserve">Itapecerica da Serra/SP </t>
  </si>
  <si>
    <t xml:space="preserve">Rodovia Anchieta, KM 21 </t>
  </si>
  <si>
    <t>Sentido ABC e Litoral Sul</t>
  </si>
  <si>
    <t xml:space="preserve">São Bernardo do Campo/SP </t>
  </si>
  <si>
    <t xml:space="preserve">Rodovia Anhanguera Km 68 </t>
  </si>
  <si>
    <t>Sentido São Paulo</t>
  </si>
  <si>
    <t xml:space="preserve">Jundiaí/SP </t>
  </si>
  <si>
    <t xml:space="preserve">Rodovia Anhanguera Km 116 </t>
  </si>
  <si>
    <t>Sentido Limeira</t>
  </si>
  <si>
    <t xml:space="preserve">Nova Odessa/SP </t>
  </si>
  <si>
    <t xml:space="preserve">Rodovia Ayrton Senna, KM 88 </t>
  </si>
  <si>
    <t xml:space="preserve">Sentido São Paulo </t>
  </si>
  <si>
    <t xml:space="preserve">Jacareí/SP </t>
  </si>
  <si>
    <t xml:space="preserve">Rodovia Castelo Branco, KM 68 </t>
  </si>
  <si>
    <t xml:space="preserve">Sentido Sorocaba </t>
  </si>
  <si>
    <t xml:space="preserve">Mairinque/SP </t>
  </si>
  <si>
    <t xml:space="preserve">Rodovia dos Imigrantes, KM 17 </t>
  </si>
  <si>
    <t xml:space="preserve">Diadema/SP </t>
  </si>
  <si>
    <t xml:space="preserve">Rodovia dos Tamoios, KM 20 </t>
  </si>
  <si>
    <t xml:space="preserve">Sentido Litoral Norte (Caraguatatuba, Ubatuba, São Sebastião) </t>
  </si>
  <si>
    <t xml:space="preserve">Jambeiro/SP </t>
  </si>
  <si>
    <t xml:space="preserve">Rodovia Fernão Dias KM 54 </t>
  </si>
  <si>
    <t xml:space="preserve">Mairiporã/SP </t>
  </si>
  <si>
    <t xml:space="preserve">Rodovia Presidente Dutra, KM 180 </t>
  </si>
  <si>
    <t xml:space="preserve">Guararema/SP </t>
  </si>
  <si>
    <t xml:space="preserve">Rodovia Regis Bittencourt, KM 297 </t>
  </si>
  <si>
    <t xml:space="preserve">Itapecerica da Serra /SP </t>
  </si>
  <si>
    <t xml:space="preserve">Rua José Roberto Rosa </t>
  </si>
  <si>
    <t>Sentido Centro – Centro da Cidade</t>
  </si>
  <si>
    <t xml:space="preserve">Franco da Rocha/SP </t>
  </si>
  <si>
    <t xml:space="preserve">Rodovia Hermenegildo Tonoli, KM 01 + 500m </t>
  </si>
  <si>
    <t>Sentido Itupeva ( Itupeva / SP )</t>
  </si>
  <si>
    <t xml:space="preserve">Itupeva/SP </t>
  </si>
  <si>
    <t>15 x 5</t>
  </si>
  <si>
    <t>12 X 5</t>
  </si>
  <si>
    <t>15 X 5</t>
  </si>
  <si>
    <t>15 X 5,20</t>
  </si>
  <si>
    <t>21 X 7</t>
  </si>
  <si>
    <t>16 X 5</t>
  </si>
  <si>
    <t>18 X 6</t>
  </si>
  <si>
    <t>25 X 8</t>
  </si>
  <si>
    <t>10 X 4</t>
  </si>
  <si>
    <t>Jornal da Manhã</t>
  </si>
  <si>
    <t>Jornal da CBN</t>
  </si>
  <si>
    <t>12h/20h</t>
  </si>
  <si>
    <t>Estado SP</t>
  </si>
  <si>
    <t>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</si>
</sst>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_(&quot;R$&quot;* #,##0.00_);_(&quot;R$&quot;* \(#,##0.00\);_(&quot;R$&quot;* &quot;-&quot;??_);_(@_)"/>
    <numFmt numFmtId="168" formatCode="#,##0;[Red]#,##0"/>
    <numFmt numFmtId="169" formatCode="_(&quot;R$&quot;* #,##0_);_(&quot;R$&quot;* \(#,##0\);_(&quot;R$&quot;* &quot;-&quot;_);_(@_)"/>
    <numFmt numFmtId="170" formatCode="_(&quot;R$&quot;\ * #,##0.00_);_(&quot;R$&quot;\ * \(#,##0.00\);_(&quot;R$&quot;\ * &quot;-&quot;??_);_(@_)"/>
    <numFmt numFmtId="171" formatCode="_(&quot;$&quot;* #,##0.00_);_(&quot;$&quot;* \(#,##0.00\);_(&quot;$&quot;* &quot;-&quot;??_);_(@_)"/>
    <numFmt numFmtId="172" formatCode="_(&quot;$&quot;* #,##0_);_(&quot;$&quot;* \(#,##0\);_(&quot;$&quot;* &quot;-&quot;_);_(@_)"/>
    <numFmt numFmtId="173" formatCode="#,##0\ &quot;FB&quot;;[Red]\-#,##0\ &quot;FB&quot;"/>
    <numFmt numFmtId="174" formatCode="0.0000&quot;  &quot;"/>
    <numFmt numFmtId="175" formatCode="0.00000&quot;  &quot;"/>
    <numFmt numFmtId="176" formatCode="m/d/yy\ hh:mm"/>
    <numFmt numFmtId="177" formatCode="_(* #,##0_);_(* \(#,##0\);_(* &quot;-&quot;???_);_(@_)"/>
    <numFmt numFmtId="178" formatCode="_(* #,##0.0000_);_(* \(#,##0.0000\);_(* &quot;-&quot;????_);_(@_)"/>
    <numFmt numFmtId="179" formatCode="_-* #,##0\ _F_-;\-* #,##0\ _F_-;_-* &quot;-&quot;\ _F_-;_-@_-"/>
    <numFmt numFmtId="180" formatCode="_(* #,##0.0_);_(* \(#,##0.0\);_(* &quot;-&quot;????_);_(@_)"/>
    <numFmt numFmtId="181" formatCode="_(* #,##0.000_);_(* \(#,##0.000\);_(* &quot;-&quot;????_);_(@_)"/>
    <numFmt numFmtId="182" formatCode="_(* #,##0.00_);_(* \(#,##0.00\);_(* &quot;-&quot;????_);_(@_)"/>
    <numFmt numFmtId="183" formatCode="&quot;R$&quot;\ #,##0.00"/>
    <numFmt numFmtId="185" formatCode="&quot;R$&quot;#,##0.00"/>
    <numFmt numFmtId="186" formatCode="&quot;R$&quot;\ #,##0.0000"/>
  </numFmts>
  <fonts count="10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color indexed="12"/>
      <name val="Helv"/>
    </font>
    <font>
      <sz val="10"/>
      <name val="Geneva"/>
    </font>
    <font>
      <sz val="10"/>
      <name val="MS Sans Serif"/>
      <family val="2"/>
    </font>
    <font>
      <sz val="10"/>
      <name val="BERNHARD"/>
    </font>
    <font>
      <sz val="10"/>
      <name val="Helv"/>
    </font>
    <font>
      <sz val="10"/>
      <color indexed="8"/>
      <name val="Arial"/>
      <family val="2"/>
    </font>
    <font>
      <sz val="8"/>
      <name val="Arial"/>
      <family val="2"/>
    </font>
    <font>
      <sz val="10"/>
      <name val="Courier"/>
      <family val="3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10"/>
      <color indexed="10"/>
      <name val="MS Sans Serif"/>
      <family val="2"/>
    </font>
    <font>
      <sz val="8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color indexed="20"/>
      <name val="Times New Roman"/>
      <family val="1"/>
    </font>
    <font>
      <sz val="10"/>
      <color indexed="10"/>
      <name val="MS Sans Serif"/>
      <family val="2"/>
    </font>
    <font>
      <sz val="14"/>
      <color theme="1"/>
      <name val="Calibri"/>
      <family val="2"/>
      <scheme val="minor"/>
    </font>
    <font>
      <sz val="14"/>
      <name val="Verdana"/>
      <family val="2"/>
    </font>
    <font>
      <b/>
      <sz val="14"/>
      <name val="Verdana"/>
      <family val="2"/>
    </font>
    <font>
      <sz val="11"/>
      <color theme="1"/>
      <name val="Calibri"/>
      <family val="2"/>
      <scheme val="minor"/>
    </font>
    <font>
      <sz val="16"/>
      <color theme="0"/>
      <name val="Verdana"/>
      <family val="2"/>
    </font>
    <font>
      <u/>
      <sz val="14"/>
      <name val="Verdana"/>
      <family val="2"/>
    </font>
    <font>
      <b/>
      <sz val="16"/>
      <color theme="0"/>
      <name val="Verdana"/>
      <family val="2"/>
    </font>
    <font>
      <sz val="14"/>
      <name val="Calibri"/>
      <family val="2"/>
      <scheme val="minor"/>
    </font>
    <font>
      <sz val="14"/>
      <color theme="1"/>
      <name val="Verdana"/>
      <family val="2"/>
    </font>
    <font>
      <b/>
      <sz val="14"/>
      <color theme="0"/>
      <name val="Verdana"/>
      <family val="2"/>
    </font>
    <font>
      <sz val="18"/>
      <color theme="0"/>
      <name val="Verdana"/>
      <family val="2"/>
    </font>
    <font>
      <sz val="18"/>
      <color theme="1"/>
      <name val="Calibri"/>
      <family val="2"/>
      <scheme val="minor"/>
    </font>
    <font>
      <b/>
      <sz val="18"/>
      <name val="Verdana"/>
      <family val="2"/>
    </font>
    <font>
      <sz val="16"/>
      <color theme="1"/>
      <name val="Verdana"/>
      <family val="2"/>
    </font>
    <font>
      <sz val="18"/>
      <name val="Verdana"/>
      <family val="2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0"/>
      <name val="Verdana"/>
      <family val="2"/>
    </font>
    <font>
      <sz val="20"/>
      <name val="Verdana"/>
      <family val="2"/>
    </font>
    <font>
      <sz val="22"/>
      <color theme="3" tint="-0.499984740745262"/>
      <name val="Verdana"/>
      <family val="2"/>
    </font>
    <font>
      <b/>
      <sz val="14"/>
      <color theme="8" tint="-0.499984740745262"/>
      <name val="Verdana"/>
      <family val="2"/>
    </font>
    <font>
      <sz val="11"/>
      <color theme="0"/>
      <name val="Calibri"/>
      <family val="2"/>
      <scheme val="minor"/>
    </font>
    <font>
      <sz val="18"/>
      <color indexed="8"/>
      <name val="Verdana"/>
      <family val="2"/>
    </font>
    <font>
      <b/>
      <sz val="18"/>
      <color theme="0"/>
      <name val="Verdana"/>
      <family val="2"/>
    </font>
    <font>
      <sz val="16"/>
      <name val="Verdana"/>
      <family val="2"/>
    </font>
    <font>
      <u/>
      <sz val="18"/>
      <name val="Verdana"/>
      <family val="2"/>
    </font>
    <font>
      <b/>
      <sz val="14"/>
      <color theme="1"/>
      <name val="Verdana "/>
    </font>
    <font>
      <b/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name val="Veedana"/>
    </font>
    <font>
      <sz val="10"/>
      <name val="Roboto"/>
    </font>
    <font>
      <b/>
      <sz val="16"/>
      <color theme="8" tint="-0.499984740745262"/>
      <name val="Verdana"/>
      <family val="2"/>
    </font>
    <font>
      <sz val="16"/>
      <name val="Calibri"/>
      <family val="2"/>
      <scheme val="minor"/>
    </font>
    <font>
      <sz val="14"/>
      <color theme="8" tint="-0.499984740745262"/>
      <name val="Verdana"/>
      <family val="2"/>
    </font>
    <font>
      <b/>
      <sz val="11"/>
      <color theme="1"/>
      <name val="Calibri"/>
      <family val="2"/>
      <scheme val="minor"/>
    </font>
    <font>
      <sz val="18"/>
      <color theme="1"/>
      <name val="Verdana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u/>
      <sz val="10"/>
      <color theme="1"/>
      <name val="Calibri"/>
      <family val="2"/>
    </font>
    <font>
      <sz val="14"/>
      <color theme="0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b/>
      <sz val="24"/>
      <color theme="0"/>
      <name val="Verdana"/>
      <family val="2"/>
    </font>
    <font>
      <b/>
      <sz val="24"/>
      <color theme="0"/>
      <name val="Calibri"/>
      <family val="2"/>
      <scheme val="minor"/>
    </font>
    <font>
      <sz val="20"/>
      <color theme="3" tint="-0.499984740745262"/>
      <name val="Verdana"/>
      <family val="2"/>
    </font>
    <font>
      <sz val="16"/>
      <color theme="1" tint="0.249977111117893"/>
      <name val="Verdana"/>
      <family val="2"/>
    </font>
    <font>
      <sz val="18"/>
      <color theme="1" tint="0.249977111117893"/>
      <name val="Verdana"/>
      <family val="2"/>
    </font>
    <font>
      <b/>
      <sz val="14"/>
      <color theme="1" tint="0.249977111117893"/>
      <name val="Verdana"/>
      <family val="2"/>
    </font>
    <font>
      <b/>
      <sz val="14"/>
      <color theme="1"/>
      <name val="Verdana"/>
      <family val="2"/>
    </font>
    <font>
      <sz val="16"/>
      <color theme="0" tint="-4.9989318521683403E-2"/>
      <name val="Verdana"/>
      <family val="2"/>
    </font>
    <font>
      <sz val="18"/>
      <color theme="0" tint="-4.9989318521683403E-2"/>
      <name val="Verdana"/>
      <family val="2"/>
    </font>
    <font>
      <b/>
      <sz val="14"/>
      <color theme="0" tint="-4.9989318521683403E-2"/>
      <name val="Verdana"/>
      <family val="2"/>
    </font>
    <font>
      <b/>
      <sz val="18"/>
      <color theme="1"/>
      <name val="Verdana "/>
    </font>
    <font>
      <sz val="16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16"/>
      <color rgb="FFFF0000"/>
      <name val="Verdana"/>
      <family val="2"/>
    </font>
    <font>
      <u/>
      <sz val="20"/>
      <name val="Verdana"/>
      <family val="2"/>
    </font>
    <font>
      <b/>
      <sz val="20"/>
      <color theme="8" tint="-0.499984740745262"/>
      <name val="Verdana"/>
      <family val="2"/>
    </font>
    <font>
      <sz val="20"/>
      <color theme="8" tint="-0.499984740745262"/>
      <name val="Verdana"/>
      <family val="2"/>
    </font>
    <font>
      <b/>
      <sz val="20"/>
      <color theme="0"/>
      <name val="Verdana"/>
      <family val="2"/>
    </font>
    <font>
      <b/>
      <sz val="16"/>
      <color theme="1" tint="0.34998626667073579"/>
      <name val="Verdana"/>
      <family val="2"/>
    </font>
    <font>
      <b/>
      <sz val="16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499984740745262"/>
        <bgColor indexed="64"/>
      </patternFill>
    </fill>
    <fill>
      <gradientFill degree="90">
        <stop position="0">
          <color theme="0"/>
        </stop>
        <stop position="1">
          <color theme="8" tint="0.80001220740379042"/>
        </stop>
      </gradient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/>
      <diagonal/>
    </border>
  </borders>
  <cellStyleXfs count="231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4" fillId="0" borderId="1">
      <protection hidden="1"/>
    </xf>
    <xf numFmtId="0" fontId="5" fillId="16" borderId="1" applyNumberFormat="0" applyFont="0" applyBorder="0" applyAlignment="0" applyProtection="0">
      <protection hidden="1"/>
    </xf>
    <xf numFmtId="0" fontId="19" fillId="4" borderId="0" applyNumberFormat="0" applyBorder="0" applyAlignment="0" applyProtection="0"/>
    <xf numFmtId="173" fontId="1" fillId="0" borderId="0" applyFill="0" applyBorder="0" applyAlignment="0"/>
    <xf numFmtId="174" fontId="1" fillId="0" borderId="0" applyFill="0" applyBorder="0" applyAlignment="0"/>
    <xf numFmtId="175" fontId="1" fillId="0" borderId="0" applyFill="0" applyBorder="0" applyAlignment="0"/>
    <xf numFmtId="176" fontId="1" fillId="0" borderId="0" applyFill="0" applyBorder="0" applyAlignment="0"/>
    <xf numFmtId="177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0" fontId="20" fillId="16" borderId="2" applyNumberFormat="0" applyAlignment="0" applyProtection="0"/>
    <xf numFmtId="0" fontId="21" fillId="17" borderId="3" applyNumberFormat="0" applyAlignment="0" applyProtection="0"/>
    <xf numFmtId="0" fontId="22" fillId="0" borderId="4" applyNumberFormat="0" applyFill="0" applyAlignment="0" applyProtection="0"/>
    <xf numFmtId="38" fontId="6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8" fillId="0" borderId="0"/>
    <xf numFmtId="16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4" fontId="9" fillId="0" borderId="0" applyFill="0" applyBorder="0" applyAlignment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173" fontId="1" fillId="0" borderId="0" applyFill="0" applyBorder="0" applyAlignment="0"/>
    <xf numFmtId="174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0" fontId="23" fillId="7" borderId="2" applyNumberFormat="0" applyAlignment="0" applyProtection="0"/>
    <xf numFmtId="168" fontId="1" fillId="0" borderId="0" applyFont="0" applyFill="0" applyBorder="0" applyAlignment="0" applyProtection="0"/>
    <xf numFmtId="38" fontId="10" fillId="22" borderId="0" applyNumberFormat="0" applyBorder="0" applyAlignment="0" applyProtection="0"/>
    <xf numFmtId="0" fontId="2" fillId="0" borderId="5" applyNumberFormat="0" applyAlignment="0" applyProtection="0">
      <alignment horizontal="left" vertical="center"/>
    </xf>
    <xf numFmtId="0" fontId="2" fillId="0" borderId="6">
      <alignment horizontal="left" vertical="center"/>
    </xf>
    <xf numFmtId="0" fontId="24" fillId="3" borderId="0" applyNumberFormat="0" applyBorder="0" applyAlignment="0" applyProtection="0"/>
    <xf numFmtId="0" fontId="11" fillId="0" borderId="0"/>
    <xf numFmtId="10" fontId="10" fillId="23" borderId="7" applyNumberFormat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73" fontId="1" fillId="0" borderId="0" applyFill="0" applyBorder="0" applyAlignment="0"/>
    <xf numFmtId="174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0" fontId="13" fillId="0" borderId="1">
      <alignment horizontal="left"/>
      <protection locked="0"/>
    </xf>
    <xf numFmtId="0" fontId="14" fillId="0" borderId="0" applyBorder="0"/>
    <xf numFmtId="166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5" fillId="24" borderId="0" applyNumberFormat="0" applyBorder="0" applyAlignment="0" applyProtection="0"/>
    <xf numFmtId="178" fontId="1" fillId="0" borderId="0"/>
    <xf numFmtId="0" fontId="1" fillId="25" borderId="8" applyNumberFormat="0" applyFont="0" applyAlignment="0" applyProtection="0"/>
    <xf numFmtId="177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1" fillId="0" borderId="0"/>
    <xf numFmtId="173" fontId="1" fillId="0" borderId="0" applyFill="0" applyBorder="0" applyAlignment="0"/>
    <xf numFmtId="174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0" fontId="15" fillId="0" borderId="1" applyNumberFormat="0" applyFill="0" applyBorder="0" applyAlignment="0" applyProtection="0">
      <protection hidden="1"/>
    </xf>
    <xf numFmtId="0" fontId="26" fillId="16" borderId="9" applyNumberFormat="0" applyAlignment="0" applyProtection="0"/>
    <xf numFmtId="166" fontId="1" fillId="0" borderId="0" applyFont="0" applyFill="0" applyBorder="0" applyAlignment="0" applyProtection="0"/>
    <xf numFmtId="49" fontId="9" fillId="0" borderId="0" applyFill="0" applyBorder="0" applyAlignment="0"/>
    <xf numFmtId="181" fontId="1" fillId="0" borderId="0" applyFill="0" applyBorder="0" applyAlignment="0"/>
    <xf numFmtId="182" fontId="1" fillId="0" borderId="0" applyFill="0" applyBorder="0" applyAlignment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16" fillId="16" borderId="1"/>
    <xf numFmtId="0" fontId="33" fillId="0" borderId="13" applyNumberFormat="0" applyFill="0" applyAlignment="0" applyProtection="0"/>
    <xf numFmtId="39" fontId="11" fillId="0" borderId="0"/>
    <xf numFmtId="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4" fillId="0" borderId="0"/>
    <xf numFmtId="173" fontId="34" fillId="0" borderId="0" applyFill="0" applyBorder="0" applyAlignment="0"/>
    <xf numFmtId="174" fontId="34" fillId="0" borderId="0" applyFill="0" applyBorder="0" applyAlignment="0"/>
    <xf numFmtId="175" fontId="34" fillId="0" borderId="0" applyFill="0" applyBorder="0" applyAlignment="0"/>
    <xf numFmtId="176" fontId="34" fillId="0" borderId="0" applyFill="0" applyBorder="0" applyAlignment="0"/>
    <xf numFmtId="177" fontId="34" fillId="0" borderId="0" applyFill="0" applyBorder="0" applyAlignment="0"/>
    <xf numFmtId="173" fontId="34" fillId="0" borderId="0" applyFill="0" applyBorder="0" applyAlignment="0"/>
    <xf numFmtId="178" fontId="34" fillId="0" borderId="0" applyFill="0" applyBorder="0" applyAlignment="0"/>
    <xf numFmtId="174" fontId="34" fillId="0" borderId="0" applyFill="0" applyBorder="0" applyAlignment="0"/>
    <xf numFmtId="173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3" fontId="34" fillId="0" borderId="0" applyFill="0" applyBorder="0" applyAlignment="0"/>
    <xf numFmtId="174" fontId="34" fillId="0" borderId="0" applyFill="0" applyBorder="0" applyAlignment="0"/>
    <xf numFmtId="173" fontId="34" fillId="0" borderId="0" applyFill="0" applyBorder="0" applyAlignment="0"/>
    <xf numFmtId="178" fontId="34" fillId="0" borderId="0" applyFill="0" applyBorder="0" applyAlignment="0"/>
    <xf numFmtId="174" fontId="34" fillId="0" borderId="0" applyFill="0" applyBorder="0" applyAlignment="0"/>
    <xf numFmtId="168" fontId="34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173" fontId="34" fillId="0" borderId="0" applyFill="0" applyBorder="0" applyAlignment="0"/>
    <xf numFmtId="174" fontId="34" fillId="0" borderId="0" applyFill="0" applyBorder="0" applyAlignment="0"/>
    <xf numFmtId="173" fontId="34" fillId="0" borderId="0" applyFill="0" applyBorder="0" applyAlignment="0"/>
    <xf numFmtId="178" fontId="34" fillId="0" borderId="0" applyFill="0" applyBorder="0" applyAlignment="0"/>
    <xf numFmtId="174" fontId="34" fillId="0" borderId="0" applyFill="0" applyBorder="0" applyAlignment="0"/>
    <xf numFmtId="0" fontId="37" fillId="0" borderId="0" applyBorder="0"/>
    <xf numFmtId="165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178" fontId="34" fillId="0" borderId="0"/>
    <xf numFmtId="0" fontId="34" fillId="0" borderId="0"/>
    <xf numFmtId="0" fontId="34" fillId="25" borderId="8" applyNumberFormat="0" applyFont="0" applyAlignment="0" applyProtection="0"/>
    <xf numFmtId="177" fontId="34" fillId="0" borderId="0" applyFont="0" applyFill="0" applyBorder="0" applyAlignment="0" applyProtection="0"/>
    <xf numFmtId="18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6" fillId="0" borderId="0"/>
    <xf numFmtId="173" fontId="34" fillId="0" borderId="0" applyFill="0" applyBorder="0" applyAlignment="0"/>
    <xf numFmtId="174" fontId="34" fillId="0" borderId="0" applyFill="0" applyBorder="0" applyAlignment="0"/>
    <xf numFmtId="173" fontId="34" fillId="0" borderId="0" applyFill="0" applyBorder="0" applyAlignment="0"/>
    <xf numFmtId="178" fontId="34" fillId="0" borderId="0" applyFill="0" applyBorder="0" applyAlignment="0"/>
    <xf numFmtId="174" fontId="34" fillId="0" borderId="0" applyFill="0" applyBorder="0" applyAlignment="0"/>
    <xf numFmtId="0" fontId="38" fillId="0" borderId="1" applyNumberFormat="0" applyFill="0" applyBorder="0" applyAlignment="0" applyProtection="0">
      <protection hidden="1"/>
    </xf>
    <xf numFmtId="166" fontId="34" fillId="0" borderId="0" applyFont="0" applyFill="0" applyBorder="0" applyAlignment="0" applyProtection="0"/>
    <xf numFmtId="181" fontId="34" fillId="0" borderId="0" applyFill="0" applyBorder="0" applyAlignment="0"/>
    <xf numFmtId="182" fontId="34" fillId="0" borderId="0" applyFill="0" applyBorder="0" applyAlignment="0"/>
    <xf numFmtId="39" fontId="36" fillId="0" borderId="0"/>
    <xf numFmtId="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173" fontId="1" fillId="0" borderId="0" applyFill="0" applyBorder="0" applyAlignment="0"/>
    <xf numFmtId="174" fontId="1" fillId="0" borderId="0" applyFill="0" applyBorder="0" applyAlignment="0"/>
    <xf numFmtId="175" fontId="1" fillId="0" borderId="0" applyFill="0" applyBorder="0" applyAlignment="0"/>
    <xf numFmtId="176" fontId="1" fillId="0" borderId="0" applyFill="0" applyBorder="0" applyAlignment="0"/>
    <xf numFmtId="177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3" fontId="1" fillId="0" borderId="0" applyFill="0" applyBorder="0" applyAlignment="0"/>
    <xf numFmtId="174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168" fontId="1" fillId="0" borderId="0" applyFont="0" applyFill="0" applyBorder="0" applyAlignment="0" applyProtection="0"/>
    <xf numFmtId="0" fontId="11" fillId="0" borderId="0"/>
    <xf numFmtId="173" fontId="1" fillId="0" borderId="0" applyFill="0" applyBorder="0" applyAlignment="0"/>
    <xf numFmtId="174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0" fontId="14" fillId="0" borderId="0" applyBorder="0"/>
    <xf numFmtId="16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78" fontId="1" fillId="0" borderId="0"/>
    <xf numFmtId="0" fontId="1" fillId="25" borderId="8" applyNumberFormat="0" applyFont="0" applyAlignment="0" applyProtection="0"/>
    <xf numFmtId="177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1" fillId="0" borderId="0"/>
    <xf numFmtId="173" fontId="1" fillId="0" borderId="0" applyFill="0" applyBorder="0" applyAlignment="0"/>
    <xf numFmtId="174" fontId="1" fillId="0" borderId="0" applyFill="0" applyBorder="0" applyAlignment="0"/>
    <xf numFmtId="173" fontId="1" fillId="0" borderId="0" applyFill="0" applyBorder="0" applyAlignment="0"/>
    <xf numFmtId="178" fontId="1" fillId="0" borderId="0" applyFill="0" applyBorder="0" applyAlignment="0"/>
    <xf numFmtId="174" fontId="1" fillId="0" borderId="0" applyFill="0" applyBorder="0" applyAlignment="0"/>
    <xf numFmtId="0" fontId="15" fillId="0" borderId="1" applyNumberFormat="0" applyFill="0" applyBorder="0" applyAlignment="0" applyProtection="0">
      <protection hidden="1"/>
    </xf>
    <xf numFmtId="166" fontId="1" fillId="0" borderId="0" applyFont="0" applyFill="0" applyBorder="0" applyAlignment="0" applyProtection="0"/>
    <xf numFmtId="181" fontId="1" fillId="0" borderId="0" applyFill="0" applyBorder="0" applyAlignment="0"/>
    <xf numFmtId="182" fontId="1" fillId="0" borderId="0" applyFill="0" applyBorder="0" applyAlignment="0"/>
    <xf numFmtId="39" fontId="11" fillId="0" borderId="0"/>
    <xf numFmtId="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16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9" fillId="0" borderId="0"/>
    <xf numFmtId="2" fontId="69" fillId="0" borderId="0"/>
    <xf numFmtId="43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1" fillId="0" borderId="0"/>
    <xf numFmtId="0" fontId="42" fillId="0" borderId="0"/>
    <xf numFmtId="44" fontId="42" fillId="0" borderId="0" applyFont="0" applyFill="0" applyBorder="0" applyAlignment="0" applyProtection="0"/>
  </cellStyleXfs>
  <cellXfs count="264">
    <xf numFmtId="0" fontId="0" fillId="0" borderId="0" xfId="0"/>
    <xf numFmtId="0" fontId="39" fillId="0" borderId="0" xfId="0" applyFont="1"/>
    <xf numFmtId="0" fontId="0" fillId="0" borderId="16" xfId="0" applyBorder="1"/>
    <xf numFmtId="0" fontId="46" fillId="0" borderId="0" xfId="0" applyFont="1"/>
    <xf numFmtId="0" fontId="47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48" fillId="28" borderId="0" xfId="160" applyFont="1" applyFill="1" applyAlignment="1">
      <alignment vertical="center"/>
    </xf>
    <xf numFmtId="0" fontId="48" fillId="28" borderId="0" xfId="160" applyFont="1" applyFill="1" applyAlignment="1">
      <alignment horizontal="center" vertical="center"/>
    </xf>
    <xf numFmtId="183" fontId="48" fillId="28" borderId="0" xfId="160" applyNumberFormat="1" applyFont="1" applyFill="1" applyAlignment="1">
      <alignment horizontal="center" vertical="center"/>
    </xf>
    <xf numFmtId="183" fontId="48" fillId="28" borderId="0" xfId="160" applyNumberFormat="1" applyFont="1" applyFill="1" applyAlignment="1">
      <alignment horizontal="right" vertical="center"/>
    </xf>
    <xf numFmtId="0" fontId="50" fillId="0" borderId="0" xfId="0" applyFont="1"/>
    <xf numFmtId="0" fontId="40" fillId="0" borderId="21" xfId="160" applyFont="1" applyBorder="1" applyAlignment="1">
      <alignment horizontal="center" vertical="center" wrapText="1"/>
    </xf>
    <xf numFmtId="3" fontId="48" fillId="28" borderId="0" xfId="160" applyNumberFormat="1" applyFont="1" applyFill="1" applyAlignment="1">
      <alignment horizontal="center" vertical="center"/>
    </xf>
    <xf numFmtId="183" fontId="40" fillId="0" borderId="21" xfId="136" applyNumberFormat="1" applyFont="1" applyFill="1" applyBorder="1" applyAlignment="1">
      <alignment horizontal="right" vertical="center"/>
    </xf>
    <xf numFmtId="183" fontId="40" fillId="0" borderId="21" xfId="160" applyNumberFormat="1" applyFont="1" applyBorder="1" applyAlignment="1">
      <alignment horizontal="right" vertical="center" wrapText="1"/>
    </xf>
    <xf numFmtId="0" fontId="40" fillId="0" borderId="21" xfId="139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0" fontId="58" fillId="27" borderId="0" xfId="0" applyFont="1" applyFill="1" applyAlignment="1">
      <alignment vertical="center"/>
    </xf>
    <xf numFmtId="16" fontId="43" fillId="0" borderId="20" xfId="1" applyNumberFormat="1" applyFont="1" applyBorder="1" applyAlignment="1">
      <alignment vertical="center" wrapText="1"/>
    </xf>
    <xf numFmtId="16" fontId="43" fillId="0" borderId="15" xfId="1" applyNumberFormat="1" applyFont="1" applyBorder="1" applyAlignment="1">
      <alignment vertical="center" wrapText="1"/>
    </xf>
    <xf numFmtId="0" fontId="59" fillId="31" borderId="21" xfId="0" applyFont="1" applyFill="1" applyBorder="1" applyAlignment="1">
      <alignment horizontal="center" vertical="center"/>
    </xf>
    <xf numFmtId="0" fontId="48" fillId="29" borderId="21" xfId="139" applyFont="1" applyFill="1" applyBorder="1" applyAlignment="1">
      <alignment horizontal="center" vertical="center"/>
    </xf>
    <xf numFmtId="0" fontId="41" fillId="30" borderId="21" xfId="139" applyFont="1" applyFill="1" applyBorder="1" applyAlignment="1">
      <alignment horizontal="center" vertical="center"/>
    </xf>
    <xf numFmtId="1" fontId="40" fillId="0" borderId="21" xfId="136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183" fontId="53" fillId="0" borderId="21" xfId="160" applyNumberFormat="1" applyFont="1" applyBorder="1" applyAlignment="1">
      <alignment horizontal="right" vertical="center" wrapText="1"/>
    </xf>
    <xf numFmtId="0" fontId="53" fillId="0" borderId="21" xfId="139" applyFont="1" applyBorder="1" applyAlignment="1">
      <alignment horizontal="center" vertical="center"/>
    </xf>
    <xf numFmtId="185" fontId="65" fillId="0" borderId="21" xfId="0" applyNumberFormat="1" applyFont="1" applyBorder="1" applyAlignment="1">
      <alignment horizontal="center" vertical="center"/>
    </xf>
    <xf numFmtId="185" fontId="40" fillId="0" borderId="21" xfId="136" applyNumberFormat="1" applyFont="1" applyFill="1" applyBorder="1" applyAlignment="1">
      <alignment horizontal="right" vertical="center"/>
    </xf>
    <xf numFmtId="0" fontId="55" fillId="0" borderId="0" xfId="0" applyFont="1"/>
    <xf numFmtId="183" fontId="0" fillId="0" borderId="0" xfId="0" applyNumberFormat="1"/>
    <xf numFmtId="0" fontId="66" fillId="0" borderId="0" xfId="0" applyFont="1" applyAlignment="1">
      <alignment vertical="center"/>
    </xf>
    <xf numFmtId="0" fontId="62" fillId="29" borderId="21" xfId="223" applyFont="1" applyFill="1" applyBorder="1" applyAlignment="1">
      <alignment vertical="center"/>
    </xf>
    <xf numFmtId="3" fontId="53" fillId="0" borderId="21" xfId="95" applyNumberFormat="1" applyFont="1" applyFill="1" applyBorder="1" applyAlignment="1">
      <alignment horizontal="center" vertical="center"/>
    </xf>
    <xf numFmtId="0" fontId="51" fillId="0" borderId="21" xfId="160" applyFont="1" applyBorder="1" applyAlignment="1">
      <alignment horizontal="center" vertical="center" wrapText="1"/>
    </xf>
    <xf numFmtId="9" fontId="53" fillId="0" borderId="21" xfId="219" applyFont="1" applyFill="1" applyBorder="1" applyAlignment="1">
      <alignment horizontal="center" vertical="center"/>
    </xf>
    <xf numFmtId="3" fontId="61" fillId="0" borderId="21" xfId="95" applyNumberFormat="1" applyFont="1" applyFill="1" applyBorder="1" applyAlignment="1">
      <alignment horizontal="center" vertical="center"/>
    </xf>
    <xf numFmtId="0" fontId="62" fillId="29" borderId="21" xfId="0" applyFont="1" applyFill="1" applyBorder="1" applyAlignment="1">
      <alignment horizontal="left" vertical="center"/>
    </xf>
    <xf numFmtId="0" fontId="62" fillId="29" borderId="21" xfId="0" applyFont="1" applyFill="1" applyBorder="1" applyAlignment="1">
      <alignment horizontal="left" vertical="center" wrapText="1"/>
    </xf>
    <xf numFmtId="0" fontId="62" fillId="29" borderId="21" xfId="223" applyFont="1" applyFill="1" applyBorder="1" applyAlignment="1">
      <alignment vertical="center" wrapText="1"/>
    </xf>
    <xf numFmtId="0" fontId="55" fillId="0" borderId="0" xfId="0" applyFont="1" applyAlignment="1">
      <alignment horizontal="center"/>
    </xf>
    <xf numFmtId="0" fontId="55" fillId="0" borderId="0" xfId="0" applyFont="1" applyAlignment="1">
      <alignment wrapText="1"/>
    </xf>
    <xf numFmtId="0" fontId="55" fillId="27" borderId="0" xfId="0" applyFont="1" applyFill="1"/>
    <xf numFmtId="0" fontId="55" fillId="27" borderId="0" xfId="0" applyFont="1" applyFill="1" applyAlignment="1">
      <alignment horizontal="center"/>
    </xf>
    <xf numFmtId="0" fontId="70" fillId="31" borderId="33" xfId="0" applyFont="1" applyFill="1" applyBorder="1" applyAlignment="1">
      <alignment horizontal="center" vertical="center"/>
    </xf>
    <xf numFmtId="0" fontId="63" fillId="0" borderId="21" xfId="139" applyFont="1" applyBorder="1" applyAlignment="1">
      <alignment horizontal="center" vertical="center"/>
    </xf>
    <xf numFmtId="0" fontId="63" fillId="0" borderId="21" xfId="139" applyFont="1" applyBorder="1" applyAlignment="1">
      <alignment horizontal="center" vertical="center" wrapText="1"/>
    </xf>
    <xf numFmtId="0" fontId="45" fillId="28" borderId="0" xfId="160" applyFont="1" applyFill="1" applyAlignment="1">
      <alignment vertical="center"/>
    </xf>
    <xf numFmtId="0" fontId="45" fillId="28" borderId="0" xfId="160" applyFont="1" applyFill="1" applyAlignment="1">
      <alignment horizontal="center" vertical="center"/>
    </xf>
    <xf numFmtId="0" fontId="71" fillId="0" borderId="0" xfId="0" applyFont="1"/>
    <xf numFmtId="0" fontId="68" fillId="0" borderId="21" xfId="223" applyFont="1" applyBorder="1" applyAlignment="1">
      <alignment horizontal="center" vertical="center"/>
    </xf>
    <xf numFmtId="0" fontId="68" fillId="0" borderId="21" xfId="223" applyFont="1" applyBorder="1" applyAlignment="1">
      <alignment horizontal="center" vertical="center" wrapText="1"/>
    </xf>
    <xf numFmtId="0" fontId="68" fillId="0" borderId="21" xfId="0" applyFont="1" applyBorder="1" applyAlignment="1">
      <alignment horizontal="center" vertical="center"/>
    </xf>
    <xf numFmtId="183" fontId="68" fillId="0" borderId="21" xfId="76" applyNumberFormat="1" applyFont="1" applyFill="1" applyBorder="1" applyAlignment="1">
      <alignment horizontal="right" vertical="center"/>
    </xf>
    <xf numFmtId="0" fontId="72" fillId="31" borderId="21" xfId="0" applyFont="1" applyFill="1" applyBorder="1" applyAlignment="1">
      <alignment horizontal="center" vertical="center"/>
    </xf>
    <xf numFmtId="0" fontId="72" fillId="31" borderId="33" xfId="0" applyFont="1" applyFill="1" applyBorder="1" applyAlignment="1">
      <alignment horizontal="center" vertical="center"/>
    </xf>
    <xf numFmtId="0" fontId="42" fillId="0" borderId="0" xfId="226"/>
    <xf numFmtId="0" fontId="42" fillId="0" borderId="0" xfId="226" applyAlignment="1">
      <alignment horizontal="center" vertical="center"/>
    </xf>
    <xf numFmtId="0" fontId="42" fillId="0" borderId="0" xfId="226" applyAlignment="1">
      <alignment vertical="center" wrapText="1"/>
    </xf>
    <xf numFmtId="0" fontId="75" fillId="0" borderId="0" xfId="216" applyFont="1" applyAlignment="1">
      <alignment horizontal="center" vertical="center"/>
    </xf>
    <xf numFmtId="0" fontId="75" fillId="0" borderId="0" xfId="216" applyFont="1" applyAlignment="1">
      <alignment vertical="center"/>
    </xf>
    <xf numFmtId="0" fontId="76" fillId="0" borderId="0" xfId="216" applyFont="1" applyAlignment="1">
      <alignment vertical="center"/>
    </xf>
    <xf numFmtId="0" fontId="77" fillId="0" borderId="0" xfId="216" applyFont="1" applyAlignment="1">
      <alignment vertical="center"/>
    </xf>
    <xf numFmtId="0" fontId="78" fillId="0" borderId="0" xfId="216" applyFont="1" applyAlignment="1">
      <alignment vertical="center"/>
    </xf>
    <xf numFmtId="0" fontId="75" fillId="0" borderId="0" xfId="216" applyFont="1"/>
    <xf numFmtId="0" fontId="42" fillId="0" borderId="0" xfId="226" applyAlignment="1">
      <alignment vertical="center"/>
    </xf>
    <xf numFmtId="0" fontId="79" fillId="0" borderId="0" xfId="216" applyFont="1" applyAlignment="1">
      <alignment vertical="center"/>
    </xf>
    <xf numFmtId="185" fontId="73" fillId="0" borderId="0" xfId="226" applyNumberFormat="1" applyFont="1" applyAlignment="1">
      <alignment vertical="center"/>
    </xf>
    <xf numFmtId="0" fontId="73" fillId="0" borderId="0" xfId="226" applyFont="1" applyAlignment="1">
      <alignment horizontal="right" vertical="center"/>
    </xf>
    <xf numFmtId="185" fontId="73" fillId="0" borderId="0" xfId="226" applyNumberFormat="1" applyFont="1" applyAlignment="1">
      <alignment horizontal="center" vertical="center"/>
    </xf>
    <xf numFmtId="3" fontId="73" fillId="0" borderId="0" xfId="226" applyNumberFormat="1" applyFont="1" applyAlignment="1">
      <alignment horizontal="center" vertical="center"/>
    </xf>
    <xf numFmtId="0" fontId="73" fillId="0" borderId="0" xfId="226" applyFont="1" applyAlignment="1">
      <alignment horizontal="center" vertical="center"/>
    </xf>
    <xf numFmtId="185" fontId="73" fillId="0" borderId="30" xfId="226" applyNumberFormat="1" applyFont="1" applyBorder="1" applyAlignment="1">
      <alignment vertical="center"/>
    </xf>
    <xf numFmtId="0" fontId="73" fillId="0" borderId="25" xfId="226" applyFont="1" applyBorder="1" applyAlignment="1">
      <alignment horizontal="right" vertical="center"/>
    </xf>
    <xf numFmtId="185" fontId="73" fillId="0" borderId="25" xfId="226" applyNumberFormat="1" applyFont="1" applyBorder="1" applyAlignment="1">
      <alignment horizontal="center" vertical="center"/>
    </xf>
    <xf numFmtId="3" fontId="73" fillId="0" borderId="25" xfId="226" applyNumberFormat="1" applyFont="1" applyBorder="1" applyAlignment="1">
      <alignment horizontal="center" vertical="center"/>
    </xf>
    <xf numFmtId="0" fontId="73" fillId="0" borderId="36" xfId="226" applyFont="1" applyBorder="1" applyAlignment="1">
      <alignment horizontal="center" vertical="center"/>
    </xf>
    <xf numFmtId="0" fontId="42" fillId="0" borderId="30" xfId="226" applyBorder="1" applyAlignment="1">
      <alignment horizontal="center" vertical="center" wrapText="1"/>
    </xf>
    <xf numFmtId="0" fontId="42" fillId="0" borderId="25" xfId="226" applyBorder="1" applyAlignment="1">
      <alignment horizontal="center" vertical="center" wrapText="1"/>
    </xf>
    <xf numFmtId="0" fontId="42" fillId="0" borderId="36" xfId="226" applyBorder="1" applyAlignment="1">
      <alignment horizontal="center" vertical="center" wrapText="1"/>
    </xf>
    <xf numFmtId="0" fontId="42" fillId="0" borderId="0" xfId="226" applyAlignment="1">
      <alignment horizontal="center" vertical="center" wrapText="1"/>
    </xf>
    <xf numFmtId="0" fontId="67" fillId="37" borderId="22" xfId="226" applyFont="1" applyFill="1" applyBorder="1" applyAlignment="1">
      <alignment horizontal="center" vertical="center" wrapText="1"/>
    </xf>
    <xf numFmtId="0" fontId="67" fillId="37" borderId="31" xfId="226" applyFont="1" applyFill="1" applyBorder="1" applyAlignment="1">
      <alignment horizontal="center" vertical="center" wrapText="1"/>
    </xf>
    <xf numFmtId="0" fontId="42" fillId="0" borderId="0" xfId="226" applyAlignment="1">
      <alignment horizontal="center"/>
    </xf>
    <xf numFmtId="0" fontId="40" fillId="0" borderId="29" xfId="139" applyFont="1" applyBorder="1" applyAlignment="1">
      <alignment horizontal="center" vertical="center" wrapText="1"/>
    </xf>
    <xf numFmtId="0" fontId="52" fillId="0" borderId="21" xfId="0" applyFont="1" applyBorder="1" applyAlignment="1">
      <alignment vertical="center" wrapText="1"/>
    </xf>
    <xf numFmtId="0" fontId="52" fillId="0" borderId="21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 shrinkToFit="1"/>
    </xf>
    <xf numFmtId="0" fontId="82" fillId="32" borderId="0" xfId="0" applyFont="1" applyFill="1" applyAlignment="1">
      <alignment vertical="center" wrapText="1"/>
    </xf>
    <xf numFmtId="0" fontId="82" fillId="32" borderId="0" xfId="0" applyFont="1" applyFill="1" applyAlignment="1">
      <alignment vertical="center"/>
    </xf>
    <xf numFmtId="0" fontId="82" fillId="32" borderId="0" xfId="0" applyFont="1" applyFill="1" applyAlignment="1">
      <alignment horizontal="center" vertical="center"/>
    </xf>
    <xf numFmtId="0" fontId="83" fillId="32" borderId="0" xfId="0" applyFont="1" applyFill="1" applyAlignment="1">
      <alignment horizontal="center" vertical="center"/>
    </xf>
    <xf numFmtId="183" fontId="83" fillId="32" borderId="0" xfId="0" applyNumberFormat="1" applyFont="1" applyFill="1" applyAlignment="1">
      <alignment vertical="center"/>
    </xf>
    <xf numFmtId="0" fontId="83" fillId="32" borderId="0" xfId="0" applyFont="1" applyFill="1" applyAlignment="1">
      <alignment vertical="center"/>
    </xf>
    <xf numFmtId="0" fontId="84" fillId="27" borderId="0" xfId="0" applyFont="1" applyFill="1" applyAlignment="1">
      <alignment vertical="center"/>
    </xf>
    <xf numFmtId="0" fontId="72" fillId="31" borderId="22" xfId="0" applyFont="1" applyFill="1" applyBorder="1" applyAlignment="1">
      <alignment horizontal="center" vertical="center"/>
    </xf>
    <xf numFmtId="185" fontId="48" fillId="28" borderId="24" xfId="136" applyNumberFormat="1" applyFont="1" applyFill="1" applyBorder="1" applyAlignment="1">
      <alignment horizontal="right" vertical="center"/>
    </xf>
    <xf numFmtId="0" fontId="40" fillId="0" borderId="21" xfId="220" applyFont="1" applyBorder="1" applyAlignment="1">
      <alignment horizontal="center" vertical="center" wrapText="1"/>
    </xf>
    <xf numFmtId="1" fontId="48" fillId="28" borderId="0" xfId="160" applyNumberFormat="1" applyFont="1" applyFill="1" applyAlignment="1">
      <alignment horizontal="center" vertical="center"/>
    </xf>
    <xf numFmtId="185" fontId="0" fillId="0" borderId="0" xfId="0" applyNumberFormat="1"/>
    <xf numFmtId="183" fontId="48" fillId="28" borderId="0" xfId="160" applyNumberFormat="1" applyFont="1" applyFill="1" applyAlignment="1">
      <alignment vertical="center"/>
    </xf>
    <xf numFmtId="9" fontId="40" fillId="0" borderId="21" xfId="219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16" fontId="43" fillId="0" borderId="0" xfId="1" applyNumberFormat="1" applyFont="1" applyAlignment="1">
      <alignment vertical="center" wrapText="1"/>
    </xf>
    <xf numFmtId="0" fontId="59" fillId="31" borderId="29" xfId="0" applyFont="1" applyFill="1" applyBorder="1" applyAlignment="1">
      <alignment horizontal="center" vertical="center"/>
    </xf>
    <xf numFmtId="1" fontId="40" fillId="0" borderId="21" xfId="190" applyNumberFormat="1" applyFont="1" applyFill="1" applyBorder="1" applyAlignment="1">
      <alignment horizontal="center" vertical="center"/>
    </xf>
    <xf numFmtId="183" fontId="40" fillId="0" borderId="21" xfId="190" applyNumberFormat="1" applyFont="1" applyFill="1" applyBorder="1" applyAlignment="1">
      <alignment horizontal="right" vertical="center"/>
    </xf>
    <xf numFmtId="185" fontId="40" fillId="0" borderId="21" xfId="190" applyNumberFormat="1" applyFont="1" applyFill="1" applyBorder="1" applyAlignment="1">
      <alignment horizontal="right" vertical="center"/>
    </xf>
    <xf numFmtId="0" fontId="48" fillId="28" borderId="0" xfId="213" applyFont="1" applyFill="1" applyAlignment="1">
      <alignment vertical="center"/>
    </xf>
    <xf numFmtId="0" fontId="48" fillId="28" borderId="0" xfId="213" applyFont="1" applyFill="1" applyAlignment="1">
      <alignment horizontal="center" vertical="center"/>
    </xf>
    <xf numFmtId="183" fontId="48" fillId="28" borderId="0" xfId="213" applyNumberFormat="1" applyFont="1" applyFill="1" applyAlignment="1">
      <alignment horizontal="center" vertical="center"/>
    </xf>
    <xf numFmtId="183" fontId="48" fillId="28" borderId="0" xfId="213" applyNumberFormat="1" applyFont="1" applyFill="1" applyAlignment="1">
      <alignment horizontal="right" vertical="center"/>
    </xf>
    <xf numFmtId="3" fontId="48" fillId="28" borderId="0" xfId="213" applyNumberFormat="1" applyFont="1" applyFill="1" applyAlignment="1">
      <alignment horizontal="center" vertical="center"/>
    </xf>
    <xf numFmtId="0" fontId="59" fillId="36" borderId="40" xfId="0" applyFont="1" applyFill="1" applyBorder="1" applyAlignment="1">
      <alignment horizontal="center" vertical="center"/>
    </xf>
    <xf numFmtId="185" fontId="41" fillId="0" borderId="21" xfId="190" applyNumberFormat="1" applyFont="1" applyFill="1" applyBorder="1" applyAlignment="1">
      <alignment horizontal="right" vertical="center"/>
    </xf>
    <xf numFmtId="0" fontId="40" fillId="27" borderId="21" xfId="222" applyNumberFormat="1" applyFont="1" applyFill="1" applyBorder="1" applyAlignment="1">
      <alignment horizontal="center" vertical="center"/>
    </xf>
    <xf numFmtId="4" fontId="92" fillId="0" borderId="21" xfId="0" applyNumberFormat="1" applyFont="1" applyBorder="1" applyAlignment="1">
      <alignment horizontal="center" vertical="center"/>
    </xf>
    <xf numFmtId="20" fontId="40" fillId="27" borderId="21" xfId="220" applyNumberFormat="1" applyFont="1" applyFill="1" applyBorder="1" applyAlignment="1">
      <alignment horizontal="center" vertical="center" wrapText="1"/>
    </xf>
    <xf numFmtId="1" fontId="48" fillId="28" borderId="0" xfId="213" applyNumberFormat="1" applyFont="1" applyFill="1" applyAlignment="1">
      <alignment horizontal="center" vertical="center"/>
    </xf>
    <xf numFmtId="186" fontId="0" fillId="0" borderId="0" xfId="0" applyNumberFormat="1"/>
    <xf numFmtId="165" fontId="93" fillId="0" borderId="0" xfId="76" applyFont="1" applyFill="1" applyBorder="1" applyAlignment="1">
      <alignment horizontal="center" vertical="center"/>
    </xf>
    <xf numFmtId="165" fontId="71" fillId="0" borderId="0" xfId="76" applyFont="1" applyFill="1" applyBorder="1" applyAlignment="1">
      <alignment horizontal="center" vertical="center"/>
    </xf>
    <xf numFmtId="0" fontId="54" fillId="42" borderId="7" xfId="223" applyFont="1" applyFill="1" applyBorder="1" applyAlignment="1">
      <alignment vertical="center"/>
    </xf>
    <xf numFmtId="0" fontId="54" fillId="42" borderId="7" xfId="0" applyFont="1" applyFill="1" applyBorder="1" applyAlignment="1">
      <alignment horizontal="left" vertical="center"/>
    </xf>
    <xf numFmtId="0" fontId="55" fillId="42" borderId="0" xfId="0" applyFont="1" applyFill="1"/>
    <xf numFmtId="49" fontId="40" fillId="0" borderId="21" xfId="222" applyNumberFormat="1" applyFont="1" applyFill="1" applyBorder="1" applyAlignment="1">
      <alignment horizontal="center" vertical="center"/>
    </xf>
    <xf numFmtId="3" fontId="65" fillId="0" borderId="21" xfId="0" applyNumberFormat="1" applyFont="1" applyBorder="1" applyAlignment="1">
      <alignment horizontal="center" vertical="center"/>
    </xf>
    <xf numFmtId="4" fontId="65" fillId="0" borderId="21" xfId="0" applyNumberFormat="1" applyFont="1" applyBorder="1" applyAlignment="1">
      <alignment horizontal="center" vertical="center"/>
    </xf>
    <xf numFmtId="0" fontId="39" fillId="0" borderId="42" xfId="0" applyFont="1" applyBorder="1"/>
    <xf numFmtId="0" fontId="95" fillId="0" borderId="0" xfId="0" applyFont="1"/>
    <xf numFmtId="44" fontId="96" fillId="0" borderId="0" xfId="230" applyFont="1"/>
    <xf numFmtId="0" fontId="97" fillId="0" borderId="21" xfId="0" applyFont="1" applyBorder="1" applyAlignment="1">
      <alignment vertical="center" wrapText="1"/>
    </xf>
    <xf numFmtId="0" fontId="52" fillId="0" borderId="21" xfId="0" applyFont="1" applyBorder="1" applyAlignment="1">
      <alignment horizontal="center" vertical="center" wrapText="1"/>
    </xf>
    <xf numFmtId="0" fontId="40" fillId="0" borderId="22" xfId="220" applyFont="1" applyBorder="1" applyAlignment="1">
      <alignment horizontal="center" vertical="center" wrapText="1"/>
    </xf>
    <xf numFmtId="0" fontId="40" fillId="0" borderId="23" xfId="220" applyFont="1" applyBorder="1" applyAlignment="1">
      <alignment horizontal="center" vertical="center" wrapText="1"/>
    </xf>
    <xf numFmtId="0" fontId="40" fillId="0" borderId="24" xfId="220" applyFont="1" applyBorder="1" applyAlignment="1">
      <alignment horizontal="center" vertical="center" wrapText="1"/>
    </xf>
    <xf numFmtId="0" fontId="48" fillId="35" borderId="31" xfId="139" applyFont="1" applyFill="1" applyBorder="1" applyAlignment="1">
      <alignment horizontal="center" vertical="center" wrapText="1"/>
    </xf>
    <xf numFmtId="0" fontId="48" fillId="35" borderId="32" xfId="139" applyFont="1" applyFill="1" applyBorder="1" applyAlignment="1">
      <alignment horizontal="center" vertical="center" wrapText="1"/>
    </xf>
    <xf numFmtId="0" fontId="41" fillId="26" borderId="22" xfId="212" applyFont="1" applyFill="1" applyBorder="1" applyAlignment="1">
      <alignment horizontal="center" vertical="center" wrapText="1"/>
    </xf>
    <xf numFmtId="0" fontId="41" fillId="26" borderId="23" xfId="212" applyFont="1" applyFill="1" applyBorder="1" applyAlignment="1">
      <alignment horizontal="center" vertical="center" wrapText="1"/>
    </xf>
    <xf numFmtId="0" fontId="41" fillId="26" borderId="24" xfId="212" applyFont="1" applyFill="1" applyBorder="1" applyAlignment="1">
      <alignment horizontal="center" vertical="center" wrapText="1"/>
    </xf>
    <xf numFmtId="0" fontId="40" fillId="26" borderId="22" xfId="212" applyFont="1" applyFill="1" applyBorder="1" applyAlignment="1">
      <alignment horizontal="center" vertical="center" wrapText="1"/>
    </xf>
    <xf numFmtId="0" fontId="40" fillId="26" borderId="23" xfId="212" applyFont="1" applyFill="1" applyBorder="1" applyAlignment="1">
      <alignment horizontal="center" vertical="center" wrapText="1"/>
    </xf>
    <xf numFmtId="0" fontId="40" fillId="26" borderId="24" xfId="212" applyFont="1" applyFill="1" applyBorder="1" applyAlignment="1">
      <alignment horizontal="center" vertical="center" wrapText="1"/>
    </xf>
    <xf numFmtId="0" fontId="40" fillId="26" borderId="22" xfId="211" applyFont="1" applyFill="1" applyBorder="1" applyAlignment="1">
      <alignment horizontal="center" vertical="center" wrapText="1"/>
    </xf>
    <xf numFmtId="0" fontId="40" fillId="26" borderId="23" xfId="211" applyFont="1" applyFill="1" applyBorder="1" applyAlignment="1">
      <alignment horizontal="center" vertical="center" wrapText="1"/>
    </xf>
    <xf numFmtId="0" fontId="40" fillId="26" borderId="24" xfId="211" applyFont="1" applyFill="1" applyBorder="1" applyAlignment="1">
      <alignment horizontal="center" vertical="center" wrapText="1"/>
    </xf>
    <xf numFmtId="0" fontId="59" fillId="36" borderId="28" xfId="0" applyFont="1" applyFill="1" applyBorder="1" applyAlignment="1">
      <alignment horizontal="center" vertical="center"/>
    </xf>
    <xf numFmtId="0" fontId="59" fillId="36" borderId="40" xfId="0" applyFont="1" applyFill="1" applyBorder="1" applyAlignment="1">
      <alignment horizontal="center" vertical="center"/>
    </xf>
    <xf numFmtId="0" fontId="59" fillId="36" borderId="29" xfId="0" applyFont="1" applyFill="1" applyBorder="1" applyAlignment="1">
      <alignment horizontal="center" vertical="center"/>
    </xf>
    <xf numFmtId="16" fontId="43" fillId="29" borderId="25" xfId="1" applyNumberFormat="1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left" vertical="center" wrapText="1"/>
    </xf>
    <xf numFmtId="0" fontId="44" fillId="26" borderId="21" xfId="213" applyFont="1" applyFill="1" applyBorder="1" applyAlignment="1">
      <alignment horizontal="center" vertical="center" wrapText="1"/>
    </xf>
    <xf numFmtId="0" fontId="40" fillId="26" borderId="29" xfId="213" applyFont="1" applyFill="1" applyBorder="1" applyAlignment="1">
      <alignment horizontal="center" vertical="center" wrapText="1"/>
    </xf>
    <xf numFmtId="0" fontId="40" fillId="26" borderId="21" xfId="213" applyFont="1" applyFill="1" applyBorder="1" applyAlignment="1">
      <alignment horizontal="center" vertical="center" wrapText="1"/>
    </xf>
    <xf numFmtId="0" fontId="91" fillId="41" borderId="0" xfId="139" applyFont="1" applyFill="1" applyAlignment="1">
      <alignment horizontal="center" vertical="center" wrapText="1"/>
    </xf>
    <xf numFmtId="0" fontId="88" fillId="40" borderId="0" xfId="139" applyFont="1" applyFill="1" applyAlignment="1">
      <alignment horizontal="center" vertical="center" wrapText="1"/>
    </xf>
    <xf numFmtId="16" fontId="89" fillId="41" borderId="0" xfId="1" applyNumberFormat="1" applyFont="1" applyFill="1" applyAlignment="1">
      <alignment horizontal="center" vertical="center" wrapText="1"/>
    </xf>
    <xf numFmtId="0" fontId="44" fillId="26" borderId="14" xfId="160" applyFont="1" applyFill="1" applyBorder="1" applyAlignment="1">
      <alignment horizontal="center" vertical="center" wrapText="1"/>
    </xf>
    <xf numFmtId="0" fontId="44" fillId="26" borderId="17" xfId="160" applyFont="1" applyFill="1" applyBorder="1" applyAlignment="1">
      <alignment horizontal="center" vertical="center" wrapText="1"/>
    </xf>
    <xf numFmtId="0" fontId="40" fillId="26" borderId="17" xfId="160" applyFont="1" applyFill="1" applyBorder="1" applyAlignment="1">
      <alignment horizontal="center" vertical="center" wrapText="1"/>
    </xf>
    <xf numFmtId="0" fontId="40" fillId="26" borderId="18" xfId="160" applyFont="1" applyFill="1" applyBorder="1" applyAlignment="1">
      <alignment horizontal="center" vertical="center" wrapText="1"/>
    </xf>
    <xf numFmtId="0" fontId="70" fillId="36" borderId="0" xfId="0" applyFont="1" applyFill="1" applyAlignment="1">
      <alignment horizontal="center" vertical="center"/>
    </xf>
    <xf numFmtId="0" fontId="40" fillId="26" borderId="21" xfId="211" applyFont="1" applyFill="1" applyBorder="1" applyAlignment="1">
      <alignment horizontal="center" vertical="center" wrapText="1"/>
    </xf>
    <xf numFmtId="0" fontId="40" fillId="26" borderId="21" xfId="212" applyFont="1" applyFill="1" applyBorder="1" applyAlignment="1">
      <alignment horizontal="center" vertical="center" wrapText="1"/>
    </xf>
    <xf numFmtId="0" fontId="41" fillId="26" borderId="21" xfId="212" applyFont="1" applyFill="1" applyBorder="1" applyAlignment="1">
      <alignment horizontal="center" vertical="center" wrapText="1"/>
    </xf>
    <xf numFmtId="0" fontId="48" fillId="39" borderId="0" xfId="139" applyFont="1" applyFill="1" applyAlignment="1">
      <alignment horizontal="center" vertical="center" wrapText="1"/>
    </xf>
    <xf numFmtId="16" fontId="52" fillId="40" borderId="0" xfId="1" applyNumberFormat="1" applyFont="1" applyFill="1" applyAlignment="1">
      <alignment horizontal="center" vertical="center" wrapText="1"/>
    </xf>
    <xf numFmtId="0" fontId="87" fillId="38" borderId="0" xfId="139" applyFont="1" applyFill="1" applyAlignment="1">
      <alignment horizontal="center" vertical="center" wrapText="1"/>
    </xf>
    <xf numFmtId="16" fontId="43" fillId="39" borderId="0" xfId="1" applyNumberFormat="1" applyFont="1" applyFill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8" fillId="35" borderId="0" xfId="139" applyFont="1" applyFill="1" applyAlignment="1">
      <alignment horizontal="center" vertical="center" wrapText="1"/>
    </xf>
    <xf numFmtId="16" fontId="85" fillId="38" borderId="0" xfId="1" applyNumberFormat="1" applyFont="1" applyFill="1" applyAlignment="1">
      <alignment horizontal="center" vertical="center" wrapText="1"/>
    </xf>
    <xf numFmtId="16" fontId="43" fillId="29" borderId="0" xfId="1" applyNumberFormat="1" applyFont="1" applyFill="1" applyAlignment="1">
      <alignment horizontal="center" vertical="center" wrapText="1"/>
    </xf>
    <xf numFmtId="0" fontId="63" fillId="26" borderId="17" xfId="160" applyFont="1" applyFill="1" applyBorder="1" applyAlignment="1">
      <alignment horizontal="center" vertical="center" wrapText="1"/>
    </xf>
    <xf numFmtId="0" fontId="63" fillId="26" borderId="27" xfId="160" applyFont="1" applyFill="1" applyBorder="1" applyAlignment="1">
      <alignment horizontal="center" vertical="center" wrapText="1"/>
    </xf>
    <xf numFmtId="0" fontId="80" fillId="29" borderId="25" xfId="226" applyFont="1" applyFill="1" applyBorder="1" applyAlignment="1">
      <alignment horizontal="center" vertical="center"/>
    </xf>
    <xf numFmtId="0" fontId="67" fillId="37" borderId="38" xfId="226" applyFont="1" applyFill="1" applyBorder="1" applyAlignment="1">
      <alignment horizontal="center" vertical="center" wrapText="1"/>
    </xf>
    <xf numFmtId="0" fontId="67" fillId="37" borderId="37" xfId="226" applyFont="1" applyFill="1" applyBorder="1" applyAlignment="1">
      <alignment horizontal="center" vertical="center" wrapText="1"/>
    </xf>
    <xf numFmtId="0" fontId="67" fillId="37" borderId="31" xfId="226" applyFont="1" applyFill="1" applyBorder="1" applyAlignment="1">
      <alignment horizontal="center" vertical="center" wrapText="1"/>
    </xf>
    <xf numFmtId="0" fontId="81" fillId="0" borderId="38" xfId="226" applyFont="1" applyBorder="1" applyAlignment="1">
      <alignment horizontal="center" vertical="center" wrapText="1"/>
    </xf>
    <xf numFmtId="0" fontId="81" fillId="0" borderId="37" xfId="226" applyFont="1" applyBorder="1" applyAlignment="1">
      <alignment horizontal="center" vertical="center" wrapText="1"/>
    </xf>
    <xf numFmtId="0" fontId="81" fillId="0" borderId="31" xfId="226" applyFont="1" applyBorder="1" applyAlignment="1">
      <alignment horizontal="center" vertical="center" wrapText="1"/>
    </xf>
    <xf numFmtId="0" fontId="42" fillId="0" borderId="22" xfId="227" applyNumberFormat="1" applyFont="1" applyBorder="1" applyAlignment="1">
      <alignment horizontal="center" vertical="center"/>
    </xf>
    <xf numFmtId="0" fontId="42" fillId="0" borderId="24" xfId="227" applyNumberFormat="1" applyFont="1" applyBorder="1" applyAlignment="1">
      <alignment horizontal="center" vertical="center"/>
    </xf>
    <xf numFmtId="0" fontId="42" fillId="0" borderId="22" xfId="226" applyBorder="1" applyAlignment="1">
      <alignment horizontal="center" vertical="center" wrapText="1"/>
    </xf>
    <xf numFmtId="0" fontId="42" fillId="0" borderId="24" xfId="226" applyBorder="1" applyAlignment="1">
      <alignment horizontal="center" vertical="center" wrapText="1"/>
    </xf>
    <xf numFmtId="185" fontId="42" fillId="0" borderId="22" xfId="226" applyNumberFormat="1" applyBorder="1" applyAlignment="1">
      <alignment horizontal="center" vertical="center" wrapText="1"/>
    </xf>
    <xf numFmtId="185" fontId="42" fillId="0" borderId="24" xfId="226" applyNumberFormat="1" applyBorder="1" applyAlignment="1">
      <alignment horizontal="center" vertical="center" wrapText="1"/>
    </xf>
    <xf numFmtId="3" fontId="42" fillId="0" borderId="22" xfId="226" applyNumberFormat="1" applyBorder="1" applyAlignment="1">
      <alignment horizontal="center" vertical="center" wrapText="1"/>
    </xf>
    <xf numFmtId="3" fontId="42" fillId="0" borderId="24" xfId="226" applyNumberFormat="1" applyBorder="1" applyAlignment="1">
      <alignment horizontal="center" vertical="center" wrapText="1"/>
    </xf>
    <xf numFmtId="183" fontId="42" fillId="0" borderId="22" xfId="226" applyNumberFormat="1" applyBorder="1" applyAlignment="1">
      <alignment horizontal="center" vertical="center" wrapText="1"/>
    </xf>
    <xf numFmtId="183" fontId="42" fillId="0" borderId="24" xfId="226" applyNumberFormat="1" applyBorder="1" applyAlignment="1">
      <alignment horizontal="center" vertical="center" wrapText="1"/>
    </xf>
    <xf numFmtId="0" fontId="42" fillId="0" borderId="22" xfId="226" applyBorder="1" applyAlignment="1">
      <alignment horizontal="center" vertical="center"/>
    </xf>
    <xf numFmtId="0" fontId="42" fillId="0" borderId="24" xfId="226" applyBorder="1" applyAlignment="1">
      <alignment horizontal="center" vertical="center"/>
    </xf>
    <xf numFmtId="183" fontId="42" fillId="0" borderId="22" xfId="226" applyNumberFormat="1" applyBorder="1" applyAlignment="1">
      <alignment horizontal="center" vertical="center"/>
    </xf>
    <xf numFmtId="183" fontId="42" fillId="0" borderId="24" xfId="226" applyNumberFormat="1" applyBorder="1" applyAlignment="1">
      <alignment horizontal="center" vertical="center"/>
    </xf>
    <xf numFmtId="0" fontId="81" fillId="0" borderId="26" xfId="226" applyFont="1" applyBorder="1" applyAlignment="1">
      <alignment horizontal="center" vertical="center" wrapText="1"/>
    </xf>
    <xf numFmtId="0" fontId="81" fillId="0" borderId="0" xfId="226" applyFont="1" applyAlignment="1">
      <alignment horizontal="center" vertical="center" wrapText="1"/>
    </xf>
    <xf numFmtId="0" fontId="81" fillId="0" borderId="32" xfId="226" applyFont="1" applyBorder="1" applyAlignment="1">
      <alignment horizontal="center" vertical="center" wrapText="1"/>
    </xf>
    <xf numFmtId="0" fontId="81" fillId="0" borderId="36" xfId="226" applyFont="1" applyBorder="1" applyAlignment="1">
      <alignment horizontal="center" vertical="center" wrapText="1"/>
    </xf>
    <xf numFmtId="0" fontId="81" fillId="0" borderId="25" xfId="226" applyFont="1" applyBorder="1" applyAlignment="1">
      <alignment horizontal="center" vertical="center" wrapText="1"/>
    </xf>
    <xf numFmtId="0" fontId="81" fillId="0" borderId="30" xfId="226" applyFont="1" applyBorder="1" applyAlignment="1">
      <alignment horizontal="center" vertical="center" wrapText="1"/>
    </xf>
    <xf numFmtId="0" fontId="42" fillId="0" borderId="23" xfId="226" applyBorder="1" applyAlignment="1">
      <alignment horizontal="center" vertical="center" wrapText="1"/>
    </xf>
    <xf numFmtId="185" fontId="42" fillId="0" borderId="23" xfId="226" applyNumberFormat="1" applyBorder="1" applyAlignment="1">
      <alignment horizontal="center" vertical="center" wrapText="1"/>
    </xf>
    <xf numFmtId="3" fontId="42" fillId="0" borderId="23" xfId="226" applyNumberFormat="1" applyBorder="1" applyAlignment="1">
      <alignment horizontal="center" vertical="center" wrapText="1"/>
    </xf>
    <xf numFmtId="183" fontId="42" fillId="0" borderId="23" xfId="226" applyNumberFormat="1" applyBorder="1" applyAlignment="1">
      <alignment horizontal="center" vertical="center" wrapText="1"/>
    </xf>
    <xf numFmtId="0" fontId="42" fillId="0" borderId="23" xfId="226" applyBorder="1" applyAlignment="1">
      <alignment horizontal="center" vertical="center"/>
    </xf>
    <xf numFmtId="0" fontId="42" fillId="0" borderId="23" xfId="227" applyNumberFormat="1" applyFont="1" applyBorder="1" applyAlignment="1">
      <alignment horizontal="center" vertical="center"/>
    </xf>
    <xf numFmtId="183" fontId="42" fillId="0" borderId="23" xfId="226" applyNumberFormat="1" applyBorder="1" applyAlignment="1">
      <alignment horizontal="center" vertical="center"/>
    </xf>
    <xf numFmtId="16" fontId="56" fillId="29" borderId="0" xfId="1" applyNumberFormat="1" applyFont="1" applyFill="1" applyAlignment="1">
      <alignment horizontal="center" vertical="center" wrapText="1"/>
    </xf>
    <xf numFmtId="0" fontId="53" fillId="26" borderId="21" xfId="160" applyFont="1" applyFill="1" applyBorder="1" applyAlignment="1">
      <alignment horizontal="center" vertical="center" wrapText="1"/>
    </xf>
    <xf numFmtId="0" fontId="64" fillId="26" borderId="21" xfId="160" applyFont="1" applyFill="1" applyBorder="1" applyAlignment="1">
      <alignment horizontal="center" vertical="center" wrapText="1"/>
    </xf>
    <xf numFmtId="0" fontId="53" fillId="26" borderId="21" xfId="212" applyFont="1" applyFill="1" applyBorder="1" applyAlignment="1">
      <alignment horizontal="center" vertical="center"/>
    </xf>
    <xf numFmtId="165" fontId="94" fillId="0" borderId="7" xfId="76" applyFont="1" applyFill="1" applyBorder="1" applyAlignment="1">
      <alignment horizontal="center" vertical="center"/>
    </xf>
    <xf numFmtId="0" fontId="40" fillId="26" borderId="17" xfId="212" applyFont="1" applyFill="1" applyBorder="1" applyAlignment="1">
      <alignment horizontal="center" vertical="center"/>
    </xf>
    <xf numFmtId="0" fontId="40" fillId="26" borderId="41" xfId="212" applyFont="1" applyFill="1" applyBorder="1" applyAlignment="1">
      <alignment horizontal="center" vertical="center"/>
    </xf>
    <xf numFmtId="0" fontId="40" fillId="26" borderId="14" xfId="160" applyFont="1" applyFill="1" applyBorder="1" applyAlignment="1">
      <alignment horizontal="center" vertical="center" wrapText="1"/>
    </xf>
    <xf numFmtId="0" fontId="40" fillId="26" borderId="19" xfId="160" applyFont="1" applyFill="1" applyBorder="1" applyAlignment="1">
      <alignment horizontal="center" vertical="center" wrapText="1"/>
    </xf>
    <xf numFmtId="16" fontId="43" fillId="29" borderId="20" xfId="1" applyNumberFormat="1" applyFont="1" applyFill="1" applyBorder="1" applyAlignment="1">
      <alignment horizontal="center" vertical="center" wrapText="1"/>
    </xf>
    <xf numFmtId="0" fontId="40" fillId="26" borderId="39" xfId="16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70" fillId="36" borderId="21" xfId="0" applyFont="1" applyFill="1" applyBorder="1" applyAlignment="1">
      <alignment horizontal="center" vertical="center"/>
    </xf>
    <xf numFmtId="0" fontId="57" fillId="26" borderId="17" xfId="160" applyFont="1" applyFill="1" applyBorder="1" applyAlignment="1">
      <alignment horizontal="center" vertical="center" wrapText="1"/>
    </xf>
    <xf numFmtId="0" fontId="98" fillId="26" borderId="17" xfId="160" applyFont="1" applyFill="1" applyBorder="1" applyAlignment="1">
      <alignment horizontal="center" vertical="center" wrapText="1"/>
    </xf>
    <xf numFmtId="0" fontId="99" fillId="36" borderId="0" xfId="0" applyFont="1" applyFill="1" applyAlignment="1">
      <alignment horizontal="center" vertical="center"/>
    </xf>
    <xf numFmtId="0" fontId="57" fillId="26" borderId="34" xfId="212" applyFont="1" applyFill="1" applyBorder="1" applyAlignment="1">
      <alignment horizontal="center" vertical="center"/>
    </xf>
    <xf numFmtId="0" fontId="57" fillId="26" borderId="19" xfId="160" applyFont="1" applyFill="1" applyBorder="1" applyAlignment="1">
      <alignment horizontal="center" vertical="center" wrapText="1"/>
    </xf>
    <xf numFmtId="0" fontId="57" fillId="26" borderId="27" xfId="160" applyFont="1" applyFill="1" applyBorder="1" applyAlignment="1">
      <alignment horizontal="center" vertical="center" wrapText="1"/>
    </xf>
    <xf numFmtId="0" fontId="98" fillId="26" borderId="27" xfId="160" applyFont="1" applyFill="1" applyBorder="1" applyAlignment="1">
      <alignment horizontal="center" vertical="center" wrapText="1"/>
    </xf>
    <xf numFmtId="0" fontId="100" fillId="31" borderId="33" xfId="0" applyFont="1" applyFill="1" applyBorder="1" applyAlignment="1">
      <alignment horizontal="center" vertical="center"/>
    </xf>
    <xf numFmtId="0" fontId="100" fillId="31" borderId="21" xfId="0" applyFont="1" applyFill="1" applyBorder="1" applyAlignment="1">
      <alignment horizontal="center" vertical="center"/>
    </xf>
    <xf numFmtId="0" fontId="56" fillId="29" borderId="22" xfId="139" applyFont="1" applyFill="1" applyBorder="1" applyAlignment="1">
      <alignment horizontal="center" vertical="center" wrapText="1"/>
    </xf>
    <xf numFmtId="0" fontId="57" fillId="0" borderId="21" xfId="139" applyFont="1" applyBorder="1" applyAlignment="1">
      <alignment horizontal="center" vertical="center"/>
    </xf>
    <xf numFmtId="3" fontId="57" fillId="0" borderId="28" xfId="139" applyNumberFormat="1" applyFont="1" applyBorder="1" applyAlignment="1">
      <alignment horizontal="center" vertical="center"/>
    </xf>
    <xf numFmtId="0" fontId="57" fillId="0" borderId="35" xfId="213" applyFont="1" applyBorder="1" applyAlignment="1">
      <alignment horizontal="center" vertical="center" wrapText="1"/>
    </xf>
    <xf numFmtId="0" fontId="57" fillId="0" borderId="29" xfId="213" applyFont="1" applyBorder="1" applyAlignment="1">
      <alignment horizontal="center" vertical="center"/>
    </xf>
    <xf numFmtId="183" fontId="57" fillId="0" borderId="21" xfId="190" applyNumberFormat="1" applyFont="1" applyFill="1" applyBorder="1" applyAlignment="1">
      <alignment horizontal="right" vertical="center"/>
    </xf>
    <xf numFmtId="9" fontId="57" fillId="0" borderId="21" xfId="219" applyFont="1" applyFill="1" applyBorder="1" applyAlignment="1">
      <alignment horizontal="center" vertical="center"/>
    </xf>
    <xf numFmtId="183" fontId="57" fillId="0" borderId="21" xfId="213" applyNumberFormat="1" applyFont="1" applyBorder="1" applyAlignment="1">
      <alignment horizontal="right" vertical="center" wrapText="1"/>
    </xf>
    <xf numFmtId="0" fontId="56" fillId="29" borderId="24" xfId="139" applyFont="1" applyFill="1" applyBorder="1" applyAlignment="1">
      <alignment horizontal="center" vertical="center" wrapText="1"/>
    </xf>
    <xf numFmtId="0" fontId="57" fillId="0" borderId="22" xfId="139" applyFont="1" applyBorder="1" applyAlignment="1">
      <alignment horizontal="center" vertical="center"/>
    </xf>
    <xf numFmtId="0" fontId="57" fillId="0" borderId="24" xfId="139" applyFont="1" applyBorder="1" applyAlignment="1">
      <alignment horizontal="center" vertical="center"/>
    </xf>
    <xf numFmtId="0" fontId="56" fillId="29" borderId="21" xfId="139" applyFont="1" applyFill="1" applyBorder="1" applyAlignment="1">
      <alignment horizontal="center" vertical="center" wrapText="1"/>
    </xf>
    <xf numFmtId="0" fontId="57" fillId="0" borderId="21" xfId="139" applyFont="1" applyBorder="1" applyAlignment="1">
      <alignment horizontal="center" vertical="center" wrapText="1"/>
    </xf>
    <xf numFmtId="0" fontId="56" fillId="29" borderId="37" xfId="139" applyFont="1" applyFill="1" applyBorder="1" applyAlignment="1">
      <alignment horizontal="center" vertical="center" wrapText="1"/>
    </xf>
    <xf numFmtId="0" fontId="57" fillId="0" borderId="31" xfId="139" applyFont="1" applyBorder="1" applyAlignment="1">
      <alignment horizontal="center" vertical="center"/>
    </xf>
    <xf numFmtId="0" fontId="56" fillId="29" borderId="0" xfId="139" applyFont="1" applyFill="1" applyAlignment="1">
      <alignment horizontal="center" vertical="center" wrapText="1"/>
    </xf>
    <xf numFmtId="0" fontId="57" fillId="0" borderId="32" xfId="139" applyFont="1" applyBorder="1" applyAlignment="1">
      <alignment horizontal="center" vertical="center"/>
    </xf>
    <xf numFmtId="0" fontId="101" fillId="28" borderId="0" xfId="160" applyFont="1" applyFill="1" applyAlignment="1">
      <alignment vertical="center"/>
    </xf>
    <xf numFmtId="0" fontId="101" fillId="28" borderId="0" xfId="160" applyFont="1" applyFill="1" applyAlignment="1">
      <alignment horizontal="center" vertical="center"/>
    </xf>
    <xf numFmtId="0" fontId="101" fillId="28" borderId="0" xfId="160" applyFont="1" applyFill="1" applyAlignment="1">
      <alignment vertical="center" wrapText="1"/>
    </xf>
    <xf numFmtId="3" fontId="101" fillId="28" borderId="0" xfId="160" applyNumberFormat="1" applyFont="1" applyFill="1" applyAlignment="1">
      <alignment horizontal="center" vertical="center"/>
    </xf>
    <xf numFmtId="183" fontId="101" fillId="28" borderId="0" xfId="160" applyNumberFormat="1" applyFont="1" applyFill="1" applyAlignment="1">
      <alignment horizontal="center" vertical="center"/>
    </xf>
    <xf numFmtId="183" fontId="101" fillId="28" borderId="0" xfId="160" applyNumberFormat="1" applyFont="1" applyFill="1" applyAlignment="1">
      <alignment horizontal="right" vertical="center"/>
    </xf>
    <xf numFmtId="0" fontId="55" fillId="0" borderId="0" xfId="0" applyFont="1" applyAlignment="1">
      <alignment horizontal="center" vertical="center"/>
    </xf>
    <xf numFmtId="0" fontId="63" fillId="26" borderId="14" xfId="160" applyFont="1" applyFill="1" applyBorder="1" applyAlignment="1">
      <alignment horizontal="center" vertical="center" wrapText="1"/>
    </xf>
    <xf numFmtId="0" fontId="102" fillId="33" borderId="17" xfId="212" applyFont="1" applyFill="1" applyBorder="1" applyAlignment="1">
      <alignment horizontal="center" vertical="center" wrapText="1"/>
    </xf>
    <xf numFmtId="0" fontId="102" fillId="34" borderId="17" xfId="212" applyFont="1" applyFill="1" applyBorder="1" applyAlignment="1">
      <alignment horizontal="center" vertical="center" wrapText="1"/>
    </xf>
    <xf numFmtId="0" fontId="63" fillId="26" borderId="18" xfId="160" applyFont="1" applyFill="1" applyBorder="1" applyAlignment="1">
      <alignment horizontal="center" vertical="center" wrapText="1"/>
    </xf>
    <xf numFmtId="0" fontId="102" fillId="33" borderId="27" xfId="212" applyFont="1" applyFill="1" applyBorder="1" applyAlignment="1">
      <alignment horizontal="center" vertical="center" wrapText="1"/>
    </xf>
    <xf numFmtId="0" fontId="102" fillId="34" borderId="27" xfId="212" applyFont="1" applyFill="1" applyBorder="1" applyAlignment="1">
      <alignment horizontal="center" vertical="center" wrapText="1"/>
    </xf>
    <xf numFmtId="0" fontId="103" fillId="0" borderId="21" xfId="160" applyFont="1" applyBorder="1" applyAlignment="1">
      <alignment horizontal="center" vertical="center" wrapText="1"/>
    </xf>
  </cellXfs>
  <cellStyles count="231">
    <cellStyle name="=C:\WINNT\SYSTEM32\COMMAND.COM" xfId="2" xr:uid="{00000000-0005-0000-0000-000000000000}"/>
    <cellStyle name="20% - Ênfase1 2" xfId="3" xr:uid="{00000000-0005-0000-0000-000001000000}"/>
    <cellStyle name="20% - Ênfase2 2" xfId="4" xr:uid="{00000000-0005-0000-0000-000002000000}"/>
    <cellStyle name="20% - Ênfase3 2" xfId="5" xr:uid="{00000000-0005-0000-0000-000003000000}"/>
    <cellStyle name="20% - Ênfase4 2" xfId="6" xr:uid="{00000000-0005-0000-0000-000004000000}"/>
    <cellStyle name="20% - Ênfase5 2" xfId="7" xr:uid="{00000000-0005-0000-0000-000005000000}"/>
    <cellStyle name="20% - Ênfase6 2" xfId="8" xr:uid="{00000000-0005-0000-0000-000006000000}"/>
    <cellStyle name="40% - Ênfase1 2" xfId="9" xr:uid="{00000000-0005-0000-0000-000007000000}"/>
    <cellStyle name="40% - Ênfase2 2" xfId="10" xr:uid="{00000000-0005-0000-0000-000008000000}"/>
    <cellStyle name="40% - Ênfase3 2" xfId="11" xr:uid="{00000000-0005-0000-0000-000009000000}"/>
    <cellStyle name="40% - Ênfase4 2" xfId="12" xr:uid="{00000000-0005-0000-0000-00000A000000}"/>
    <cellStyle name="40% - Ênfase5 2" xfId="13" xr:uid="{00000000-0005-0000-0000-00000B000000}"/>
    <cellStyle name="40% - Ênfase6 2" xfId="14" xr:uid="{00000000-0005-0000-0000-00000C000000}"/>
    <cellStyle name="60% - Ênfase1 2" xfId="15" xr:uid="{00000000-0005-0000-0000-00000D000000}"/>
    <cellStyle name="60% - Ênfase2 2" xfId="16" xr:uid="{00000000-0005-0000-0000-00000E000000}"/>
    <cellStyle name="60% - Ênfase3 2" xfId="17" xr:uid="{00000000-0005-0000-0000-00000F000000}"/>
    <cellStyle name="60% - Ênfase4 2" xfId="18" xr:uid="{00000000-0005-0000-0000-000010000000}"/>
    <cellStyle name="60% - Ênfase5 2" xfId="19" xr:uid="{00000000-0005-0000-0000-000011000000}"/>
    <cellStyle name="60% - Ênfase6 2" xfId="20" xr:uid="{00000000-0005-0000-0000-000012000000}"/>
    <cellStyle name="Array" xfId="21" xr:uid="{00000000-0005-0000-0000-000013000000}"/>
    <cellStyle name="Array Enter" xfId="22" xr:uid="{00000000-0005-0000-0000-000014000000}"/>
    <cellStyle name="Bom 2" xfId="23" xr:uid="{00000000-0005-0000-0000-000015000000}"/>
    <cellStyle name="Calc Currency (0)" xfId="24" xr:uid="{00000000-0005-0000-0000-000016000000}"/>
    <cellStyle name="Calc Currency (0) 2" xfId="112" xr:uid="{00000000-0005-0000-0000-000017000000}"/>
    <cellStyle name="Calc Currency (0) 2 2" xfId="167" xr:uid="{00000000-0005-0000-0000-000018000000}"/>
    <cellStyle name="Calc Currency (2)" xfId="25" xr:uid="{00000000-0005-0000-0000-000019000000}"/>
    <cellStyle name="Calc Currency (2) 2" xfId="113" xr:uid="{00000000-0005-0000-0000-00001A000000}"/>
    <cellStyle name="Calc Currency (2) 2 2" xfId="168" xr:uid="{00000000-0005-0000-0000-00001B000000}"/>
    <cellStyle name="Calc Percent (0)" xfId="26" xr:uid="{00000000-0005-0000-0000-00001C000000}"/>
    <cellStyle name="Calc Percent (0) 2" xfId="114" xr:uid="{00000000-0005-0000-0000-00001D000000}"/>
    <cellStyle name="Calc Percent (0) 2 2" xfId="169" xr:uid="{00000000-0005-0000-0000-00001E000000}"/>
    <cellStyle name="Calc Percent (1)" xfId="27" xr:uid="{00000000-0005-0000-0000-00001F000000}"/>
    <cellStyle name="Calc Percent (1) 2" xfId="115" xr:uid="{00000000-0005-0000-0000-000020000000}"/>
    <cellStyle name="Calc Percent (1) 2 2" xfId="170" xr:uid="{00000000-0005-0000-0000-000021000000}"/>
    <cellStyle name="Calc Percent (2)" xfId="28" xr:uid="{00000000-0005-0000-0000-000022000000}"/>
    <cellStyle name="Calc Percent (2) 2" xfId="116" xr:uid="{00000000-0005-0000-0000-000023000000}"/>
    <cellStyle name="Calc Percent (2) 2 2" xfId="171" xr:uid="{00000000-0005-0000-0000-000024000000}"/>
    <cellStyle name="Calc Units (0)" xfId="29" xr:uid="{00000000-0005-0000-0000-000025000000}"/>
    <cellStyle name="Calc Units (0) 2" xfId="117" xr:uid="{00000000-0005-0000-0000-000026000000}"/>
    <cellStyle name="Calc Units (0) 2 2" xfId="172" xr:uid="{00000000-0005-0000-0000-000027000000}"/>
    <cellStyle name="Calc Units (1)" xfId="30" xr:uid="{00000000-0005-0000-0000-000028000000}"/>
    <cellStyle name="Calc Units (1) 2" xfId="118" xr:uid="{00000000-0005-0000-0000-000029000000}"/>
    <cellStyle name="Calc Units (1) 2 2" xfId="173" xr:uid="{00000000-0005-0000-0000-00002A000000}"/>
    <cellStyle name="Calc Units (2)" xfId="31" xr:uid="{00000000-0005-0000-0000-00002B000000}"/>
    <cellStyle name="Calc Units (2) 2" xfId="119" xr:uid="{00000000-0005-0000-0000-00002C000000}"/>
    <cellStyle name="Calc Units (2) 2 2" xfId="174" xr:uid="{00000000-0005-0000-0000-00002D000000}"/>
    <cellStyle name="Cálculo 2" xfId="32" xr:uid="{00000000-0005-0000-0000-00002E000000}"/>
    <cellStyle name="Célula de Verificação 2" xfId="33" xr:uid="{00000000-0005-0000-0000-00002F000000}"/>
    <cellStyle name="Célula Vinculada 2" xfId="34" xr:uid="{00000000-0005-0000-0000-000030000000}"/>
    <cellStyle name="Comma [0]_MMAMACRO" xfId="35" xr:uid="{00000000-0005-0000-0000-000031000000}"/>
    <cellStyle name="Comma [00]" xfId="36" xr:uid="{00000000-0005-0000-0000-000032000000}"/>
    <cellStyle name="Comma [00] 2" xfId="120" xr:uid="{00000000-0005-0000-0000-000033000000}"/>
    <cellStyle name="Comma [00] 2 2" xfId="175" xr:uid="{00000000-0005-0000-0000-000034000000}"/>
    <cellStyle name="Comma_CompMacro" xfId="37" xr:uid="{00000000-0005-0000-0000-000035000000}"/>
    <cellStyle name="Comma0 - Modelo1" xfId="38" xr:uid="{00000000-0005-0000-0000-000036000000}"/>
    <cellStyle name="Comma0 - Style1" xfId="39" xr:uid="{00000000-0005-0000-0000-000037000000}"/>
    <cellStyle name="Comma1 - Modelo2" xfId="40" xr:uid="{00000000-0005-0000-0000-000038000000}"/>
    <cellStyle name="Comma1 - Style2" xfId="41" xr:uid="{00000000-0005-0000-0000-000039000000}"/>
    <cellStyle name="Currency [0]_aprescelular_REAL" xfId="42" xr:uid="{00000000-0005-0000-0000-00003A000000}"/>
    <cellStyle name="Currency [00]" xfId="43" xr:uid="{00000000-0005-0000-0000-00003B000000}"/>
    <cellStyle name="Currency [00] 2" xfId="121" xr:uid="{00000000-0005-0000-0000-00003C000000}"/>
    <cellStyle name="Currency [00] 2 2" xfId="176" xr:uid="{00000000-0005-0000-0000-00003D000000}"/>
    <cellStyle name="Currency_aprescelular_REAL" xfId="44" xr:uid="{00000000-0005-0000-0000-00003E000000}"/>
    <cellStyle name="Date Short" xfId="45" xr:uid="{00000000-0005-0000-0000-00003F000000}"/>
    <cellStyle name="Ênfase1 2" xfId="46" xr:uid="{00000000-0005-0000-0000-000040000000}"/>
    <cellStyle name="Ênfase2 2" xfId="47" xr:uid="{00000000-0005-0000-0000-000041000000}"/>
    <cellStyle name="Ênfase3 2" xfId="48" xr:uid="{00000000-0005-0000-0000-000042000000}"/>
    <cellStyle name="Ênfase4 2" xfId="49" xr:uid="{00000000-0005-0000-0000-000043000000}"/>
    <cellStyle name="Ênfase5 2" xfId="50" xr:uid="{00000000-0005-0000-0000-000044000000}"/>
    <cellStyle name="Ênfase6 2" xfId="51" xr:uid="{00000000-0005-0000-0000-000045000000}"/>
    <cellStyle name="Enter Currency (0)" xfId="52" xr:uid="{00000000-0005-0000-0000-000046000000}"/>
    <cellStyle name="Enter Currency (0) 2" xfId="122" xr:uid="{00000000-0005-0000-0000-000047000000}"/>
    <cellStyle name="Enter Currency (0) 2 2" xfId="177" xr:uid="{00000000-0005-0000-0000-000048000000}"/>
    <cellStyle name="Enter Currency (2)" xfId="53" xr:uid="{00000000-0005-0000-0000-000049000000}"/>
    <cellStyle name="Enter Currency (2) 2" xfId="123" xr:uid="{00000000-0005-0000-0000-00004A000000}"/>
    <cellStyle name="Enter Currency (2) 2 2" xfId="178" xr:uid="{00000000-0005-0000-0000-00004B000000}"/>
    <cellStyle name="Enter Units (0)" xfId="54" xr:uid="{00000000-0005-0000-0000-00004C000000}"/>
    <cellStyle name="Enter Units (0) 2" xfId="124" xr:uid="{00000000-0005-0000-0000-00004D000000}"/>
    <cellStyle name="Enter Units (0) 2 2" xfId="179" xr:uid="{00000000-0005-0000-0000-00004E000000}"/>
    <cellStyle name="Enter Units (1)" xfId="55" xr:uid="{00000000-0005-0000-0000-00004F000000}"/>
    <cellStyle name="Enter Units (1) 2" xfId="125" xr:uid="{00000000-0005-0000-0000-000050000000}"/>
    <cellStyle name="Enter Units (1) 2 2" xfId="180" xr:uid="{00000000-0005-0000-0000-000051000000}"/>
    <cellStyle name="Enter Units (2)" xfId="56" xr:uid="{00000000-0005-0000-0000-000052000000}"/>
    <cellStyle name="Enter Units (2) 2" xfId="126" xr:uid="{00000000-0005-0000-0000-000053000000}"/>
    <cellStyle name="Enter Units (2) 2 2" xfId="181" xr:uid="{00000000-0005-0000-0000-000054000000}"/>
    <cellStyle name="Entrada 2" xfId="57" xr:uid="{00000000-0005-0000-0000-000055000000}"/>
    <cellStyle name="Euro" xfId="58" xr:uid="{00000000-0005-0000-0000-000056000000}"/>
    <cellStyle name="Euro 2" xfId="127" xr:uid="{00000000-0005-0000-0000-000057000000}"/>
    <cellStyle name="Euro 2 2" xfId="182" xr:uid="{00000000-0005-0000-0000-000058000000}"/>
    <cellStyle name="Grey" xfId="59" xr:uid="{00000000-0005-0000-0000-000059000000}"/>
    <cellStyle name="Header1" xfId="60" xr:uid="{00000000-0005-0000-0000-00005A000000}"/>
    <cellStyle name="Header2" xfId="61" xr:uid="{00000000-0005-0000-0000-00005B000000}"/>
    <cellStyle name="Hiperlink 2" xfId="128" xr:uid="{00000000-0005-0000-0000-00005C000000}"/>
    <cellStyle name="Incorreto 2" xfId="62" xr:uid="{00000000-0005-0000-0000-00005D000000}"/>
    <cellStyle name="Indefinido" xfId="63" xr:uid="{00000000-0005-0000-0000-00005E000000}"/>
    <cellStyle name="Indefinido 2" xfId="129" xr:uid="{00000000-0005-0000-0000-00005F000000}"/>
    <cellStyle name="Indefinido 2 2" xfId="183" xr:uid="{00000000-0005-0000-0000-000060000000}"/>
    <cellStyle name="Input [yellow]" xfId="64" xr:uid="{00000000-0005-0000-0000-000061000000}"/>
    <cellStyle name="Lien hypertexte_PERSONAL" xfId="65" xr:uid="{00000000-0005-0000-0000-000062000000}"/>
    <cellStyle name="Link Currency (0)" xfId="66" xr:uid="{00000000-0005-0000-0000-000063000000}"/>
    <cellStyle name="Link Currency (0) 2" xfId="130" xr:uid="{00000000-0005-0000-0000-000064000000}"/>
    <cellStyle name="Link Currency (0) 2 2" xfId="184" xr:uid="{00000000-0005-0000-0000-000065000000}"/>
    <cellStyle name="Link Currency (2)" xfId="67" xr:uid="{00000000-0005-0000-0000-000066000000}"/>
    <cellStyle name="Link Currency (2) 2" xfId="131" xr:uid="{00000000-0005-0000-0000-000067000000}"/>
    <cellStyle name="Link Currency (2) 2 2" xfId="185" xr:uid="{00000000-0005-0000-0000-000068000000}"/>
    <cellStyle name="Link Units (0)" xfId="68" xr:uid="{00000000-0005-0000-0000-000069000000}"/>
    <cellStyle name="Link Units (0) 2" xfId="132" xr:uid="{00000000-0005-0000-0000-00006A000000}"/>
    <cellStyle name="Link Units (0) 2 2" xfId="186" xr:uid="{00000000-0005-0000-0000-00006B000000}"/>
    <cellStyle name="Link Units (1)" xfId="69" xr:uid="{00000000-0005-0000-0000-00006C000000}"/>
    <cellStyle name="Link Units (1) 2" xfId="133" xr:uid="{00000000-0005-0000-0000-00006D000000}"/>
    <cellStyle name="Link Units (1) 2 2" xfId="187" xr:uid="{00000000-0005-0000-0000-00006E000000}"/>
    <cellStyle name="Link Units (2)" xfId="70" xr:uid="{00000000-0005-0000-0000-00006F000000}"/>
    <cellStyle name="Link Units (2) 2" xfId="134" xr:uid="{00000000-0005-0000-0000-000070000000}"/>
    <cellStyle name="Link Units (2) 2 2" xfId="188" xr:uid="{00000000-0005-0000-0000-000071000000}"/>
    <cellStyle name="MacroCode" xfId="71" xr:uid="{00000000-0005-0000-0000-000072000000}"/>
    <cellStyle name="Mike" xfId="72" xr:uid="{00000000-0005-0000-0000-000073000000}"/>
    <cellStyle name="Mike 2" xfId="135" xr:uid="{00000000-0005-0000-0000-000074000000}"/>
    <cellStyle name="Mike 2 2" xfId="189" xr:uid="{00000000-0005-0000-0000-000075000000}"/>
    <cellStyle name="Millares_fch´98" xfId="73" xr:uid="{00000000-0005-0000-0000-000076000000}"/>
    <cellStyle name="Milliers [0]_#4-Cust Seg Cnt Map" xfId="74" xr:uid="{00000000-0005-0000-0000-000077000000}"/>
    <cellStyle name="Milliers_#4-Cust Seg Cnt Map" xfId="75" xr:uid="{00000000-0005-0000-0000-000078000000}"/>
    <cellStyle name="Moeda" xfId="230" builtinId="4"/>
    <cellStyle name="Moeda 2" xfId="76" xr:uid="{00000000-0005-0000-0000-000079000000}"/>
    <cellStyle name="Moeda 3" xfId="136" xr:uid="{00000000-0005-0000-0000-00007A000000}"/>
    <cellStyle name="Moeda 3 2" xfId="190" xr:uid="{00000000-0005-0000-0000-00007B000000}"/>
    <cellStyle name="Moeda 4" xfId="221" xr:uid="{00000000-0005-0000-0000-00007C000000}"/>
    <cellStyle name="Moeda 5" xfId="222" xr:uid="{00000000-0005-0000-0000-00007D000000}"/>
    <cellStyle name="Moeda0" xfId="77" xr:uid="{00000000-0005-0000-0000-00007E000000}"/>
    <cellStyle name="Moeda0 2" xfId="137" xr:uid="{00000000-0005-0000-0000-00007F000000}"/>
    <cellStyle name="Moeda0 2 2" xfId="191" xr:uid="{00000000-0005-0000-0000-000080000000}"/>
    <cellStyle name="Monétaire [0]_#4-Cust Seg Cnt Map" xfId="78" xr:uid="{00000000-0005-0000-0000-000081000000}"/>
    <cellStyle name="Monétaire_#4-Cust Seg Cnt Map" xfId="79" xr:uid="{00000000-0005-0000-0000-000082000000}"/>
    <cellStyle name="Neutra 2" xfId="80" xr:uid="{00000000-0005-0000-0000-000083000000}"/>
    <cellStyle name="Normal" xfId="0" builtinId="0"/>
    <cellStyle name="Normal - Style1" xfId="81" xr:uid="{00000000-0005-0000-0000-000085000000}"/>
    <cellStyle name="Normal - Style1 2" xfId="138" xr:uid="{00000000-0005-0000-0000-000086000000}"/>
    <cellStyle name="Normal - Style1 2 2" xfId="192" xr:uid="{00000000-0005-0000-0000-000087000000}"/>
    <cellStyle name="Normal 10" xfId="163" xr:uid="{00000000-0005-0000-0000-000088000000}"/>
    <cellStyle name="Normal 10 2" xfId="216" xr:uid="{00000000-0005-0000-0000-000089000000}"/>
    <cellStyle name="Normal 11" xfId="164" xr:uid="{00000000-0005-0000-0000-00008A000000}"/>
    <cellStyle name="Normal 11 2" xfId="217" xr:uid="{00000000-0005-0000-0000-00008B000000}"/>
    <cellStyle name="Normal 12" xfId="165" xr:uid="{00000000-0005-0000-0000-00008C000000}"/>
    <cellStyle name="Normal 12 2" xfId="218" xr:uid="{00000000-0005-0000-0000-00008D000000}"/>
    <cellStyle name="Normal 2" xfId="1" xr:uid="{00000000-0005-0000-0000-00008E000000}"/>
    <cellStyle name="Normal 2 2 2 2" xfId="228" xr:uid="{BA955A21-FFA1-495E-A14F-0B3E9B0E3DA3}"/>
    <cellStyle name="Normal 29" xfId="226" xr:uid="{F7BC08F7-E8C3-4863-B2F6-AB584B8726C2}"/>
    <cellStyle name="Normal 3" xfId="111" xr:uid="{00000000-0005-0000-0000-00008F000000}"/>
    <cellStyle name="Normal 3 2" xfId="166" xr:uid="{00000000-0005-0000-0000-000090000000}"/>
    <cellStyle name="Normal 30" xfId="229" xr:uid="{422156BC-87B5-4432-A531-208203CD136C}"/>
    <cellStyle name="Normal 4" xfId="157" xr:uid="{00000000-0005-0000-0000-000091000000}"/>
    <cellStyle name="Normal 4 2" xfId="210" xr:uid="{00000000-0005-0000-0000-000092000000}"/>
    <cellStyle name="Normal 5" xfId="158" xr:uid="{00000000-0005-0000-0000-000093000000}"/>
    <cellStyle name="Normal 5 2" xfId="211" xr:uid="{00000000-0005-0000-0000-000094000000}"/>
    <cellStyle name="Normal 6" xfId="159" xr:uid="{00000000-0005-0000-0000-000095000000}"/>
    <cellStyle name="Normal 6 2" xfId="212" xr:uid="{00000000-0005-0000-0000-000096000000}"/>
    <cellStyle name="Normal 7" xfId="160" xr:uid="{00000000-0005-0000-0000-000097000000}"/>
    <cellStyle name="Normal 7 2" xfId="213" xr:uid="{00000000-0005-0000-0000-000098000000}"/>
    <cellStyle name="Normal 8" xfId="161" xr:uid="{00000000-0005-0000-0000-000099000000}"/>
    <cellStyle name="Normal 8 2" xfId="214" xr:uid="{00000000-0005-0000-0000-00009A000000}"/>
    <cellStyle name="Normal 9" xfId="162" xr:uid="{00000000-0005-0000-0000-00009B000000}"/>
    <cellStyle name="Normal 9 2" xfId="215" xr:uid="{00000000-0005-0000-0000-00009C000000}"/>
    <cellStyle name="Normal 9 2 2" xfId="224" xr:uid="{7A791FD6-5AA4-4B62-A1EE-B9CD1FC1E37D}"/>
    <cellStyle name="Normal_Campanha Dia Mundial do Meio Ambiente MG - 04-06" xfId="220" xr:uid="{00000000-0005-0000-0000-00009D000000}"/>
    <cellStyle name="Normal_Campanha Dia Mundial do Meio Ambiente MG - 04-06 2" xfId="139" xr:uid="{00000000-0005-0000-0000-00009E000000}"/>
    <cellStyle name="Normal_Plan2" xfId="223" xr:uid="{B3B2AF05-68D8-4434-B6F2-FBC38D4DBB08}"/>
    <cellStyle name="Nota 2" xfId="82" xr:uid="{00000000-0005-0000-0000-00009F000000}"/>
    <cellStyle name="Nota 3" xfId="140" xr:uid="{00000000-0005-0000-0000-0000A0000000}"/>
    <cellStyle name="Nota 3 2" xfId="193" xr:uid="{00000000-0005-0000-0000-0000A1000000}"/>
    <cellStyle name="Percent [0]" xfId="83" xr:uid="{00000000-0005-0000-0000-0000A2000000}"/>
    <cellStyle name="Percent [0] 2" xfId="141" xr:uid="{00000000-0005-0000-0000-0000A3000000}"/>
    <cellStyle name="Percent [0] 2 2" xfId="194" xr:uid="{00000000-0005-0000-0000-0000A4000000}"/>
    <cellStyle name="Percent [00]" xfId="84" xr:uid="{00000000-0005-0000-0000-0000A5000000}"/>
    <cellStyle name="Percent [00] 2" xfId="142" xr:uid="{00000000-0005-0000-0000-0000A6000000}"/>
    <cellStyle name="Percent [00] 2 2" xfId="195" xr:uid="{00000000-0005-0000-0000-0000A7000000}"/>
    <cellStyle name="Percent [2]" xfId="85" xr:uid="{00000000-0005-0000-0000-0000A8000000}"/>
    <cellStyle name="Percent [2] 2" xfId="143" xr:uid="{00000000-0005-0000-0000-0000A9000000}"/>
    <cellStyle name="Percent [2] 2 2" xfId="196" xr:uid="{00000000-0005-0000-0000-0000AA000000}"/>
    <cellStyle name="Percent_PROGR" xfId="86" xr:uid="{00000000-0005-0000-0000-0000AB000000}"/>
    <cellStyle name="Percentual" xfId="87" xr:uid="{00000000-0005-0000-0000-0000AC000000}"/>
    <cellStyle name="Percentual 2" xfId="144" xr:uid="{00000000-0005-0000-0000-0000AD000000}"/>
    <cellStyle name="Percentual 2 2" xfId="197" xr:uid="{00000000-0005-0000-0000-0000AE000000}"/>
    <cellStyle name="Porcentagem" xfId="219" builtinId="5"/>
    <cellStyle name="Porcentagem 2" xfId="227" xr:uid="{8BCFB5E4-9C10-41BF-80E0-33FA95F776C1}"/>
    <cellStyle name="PrePop Currency (0)" xfId="88" xr:uid="{00000000-0005-0000-0000-0000B0000000}"/>
    <cellStyle name="PrePop Currency (0) 2" xfId="145" xr:uid="{00000000-0005-0000-0000-0000B1000000}"/>
    <cellStyle name="PrePop Currency (0) 2 2" xfId="198" xr:uid="{00000000-0005-0000-0000-0000B2000000}"/>
    <cellStyle name="PrePop Currency (2)" xfId="89" xr:uid="{00000000-0005-0000-0000-0000B3000000}"/>
    <cellStyle name="PrePop Currency (2) 2" xfId="146" xr:uid="{00000000-0005-0000-0000-0000B4000000}"/>
    <cellStyle name="PrePop Currency (2) 2 2" xfId="199" xr:uid="{00000000-0005-0000-0000-0000B5000000}"/>
    <cellStyle name="PrePop Units (0)" xfId="90" xr:uid="{00000000-0005-0000-0000-0000B6000000}"/>
    <cellStyle name="PrePop Units (0) 2" xfId="147" xr:uid="{00000000-0005-0000-0000-0000B7000000}"/>
    <cellStyle name="PrePop Units (0) 2 2" xfId="200" xr:uid="{00000000-0005-0000-0000-0000B8000000}"/>
    <cellStyle name="PrePop Units (1)" xfId="91" xr:uid="{00000000-0005-0000-0000-0000B9000000}"/>
    <cellStyle name="PrePop Units (1) 2" xfId="148" xr:uid="{00000000-0005-0000-0000-0000BA000000}"/>
    <cellStyle name="PrePop Units (1) 2 2" xfId="201" xr:uid="{00000000-0005-0000-0000-0000BB000000}"/>
    <cellStyle name="PrePop Units (2)" xfId="92" xr:uid="{00000000-0005-0000-0000-0000BC000000}"/>
    <cellStyle name="PrePop Units (2) 2" xfId="149" xr:uid="{00000000-0005-0000-0000-0000BD000000}"/>
    <cellStyle name="PrePop Units (2) 2 2" xfId="202" xr:uid="{00000000-0005-0000-0000-0000BE000000}"/>
    <cellStyle name="Red Text" xfId="93" xr:uid="{00000000-0005-0000-0000-0000BF000000}"/>
    <cellStyle name="Red Text 2" xfId="150" xr:uid="{00000000-0005-0000-0000-0000C0000000}"/>
    <cellStyle name="Red Text 2 2" xfId="203" xr:uid="{00000000-0005-0000-0000-0000C1000000}"/>
    <cellStyle name="Saída 2" xfId="94" xr:uid="{00000000-0005-0000-0000-0000C2000000}"/>
    <cellStyle name="Text Indent A" xfId="96" xr:uid="{00000000-0005-0000-0000-0000C3000000}"/>
    <cellStyle name="Text Indent B" xfId="97" xr:uid="{00000000-0005-0000-0000-0000C4000000}"/>
    <cellStyle name="Text Indent B 2" xfId="152" xr:uid="{00000000-0005-0000-0000-0000C5000000}"/>
    <cellStyle name="Text Indent B 2 2" xfId="205" xr:uid="{00000000-0005-0000-0000-0000C6000000}"/>
    <cellStyle name="Text Indent C" xfId="98" xr:uid="{00000000-0005-0000-0000-0000C7000000}"/>
    <cellStyle name="Text Indent C 2" xfId="153" xr:uid="{00000000-0005-0000-0000-0000C8000000}"/>
    <cellStyle name="Text Indent C 2 2" xfId="206" xr:uid="{00000000-0005-0000-0000-0000C9000000}"/>
    <cellStyle name="Texto de Aviso 2" xfId="99" xr:uid="{00000000-0005-0000-0000-0000CA000000}"/>
    <cellStyle name="Texto Explicativo 2" xfId="100" xr:uid="{00000000-0005-0000-0000-0000CB000000}"/>
    <cellStyle name="Título 1 2" xfId="102" xr:uid="{00000000-0005-0000-0000-0000CC000000}"/>
    <cellStyle name="Título 2 2" xfId="103" xr:uid="{00000000-0005-0000-0000-0000CD000000}"/>
    <cellStyle name="Título 3 2" xfId="104" xr:uid="{00000000-0005-0000-0000-0000CE000000}"/>
    <cellStyle name="Título 4 2" xfId="105" xr:uid="{00000000-0005-0000-0000-0000CF000000}"/>
    <cellStyle name="Título 5" xfId="101" xr:uid="{00000000-0005-0000-0000-0000D0000000}"/>
    <cellStyle name="TopGrey" xfId="106" xr:uid="{00000000-0005-0000-0000-0000D1000000}"/>
    <cellStyle name="Total 2" xfId="107" xr:uid="{00000000-0005-0000-0000-0000D2000000}"/>
    <cellStyle name="V¡rgula" xfId="108" xr:uid="{00000000-0005-0000-0000-0000D3000000}"/>
    <cellStyle name="V¡rgula 2" xfId="154" xr:uid="{00000000-0005-0000-0000-0000D4000000}"/>
    <cellStyle name="V¡rgula 2 2" xfId="207" xr:uid="{00000000-0005-0000-0000-0000D5000000}"/>
    <cellStyle name="Vírgula 2" xfId="95" xr:uid="{00000000-0005-0000-0000-0000D6000000}"/>
    <cellStyle name="Vírgula 2 3" xfId="225" xr:uid="{E818B2B1-1B68-429D-8B0F-8470DCACF016}"/>
    <cellStyle name="Vírgula 3" xfId="151" xr:uid="{00000000-0005-0000-0000-0000D7000000}"/>
    <cellStyle name="Vírgula 3 2" xfId="204" xr:uid="{00000000-0005-0000-0000-0000D8000000}"/>
    <cellStyle name="Vírgula0" xfId="109" xr:uid="{00000000-0005-0000-0000-0000D9000000}"/>
    <cellStyle name="Vírgula0 2" xfId="155" xr:uid="{00000000-0005-0000-0000-0000DA000000}"/>
    <cellStyle name="Vírgula0 2 2" xfId="208" xr:uid="{00000000-0005-0000-0000-0000DB000000}"/>
    <cellStyle name="彡佊乒䱁弱佊乒䱁ㄸ⤱⤲吠䱁Ⱓ⌣尰㬩⡟刢∤⁜" xfId="110" xr:uid="{00000000-0005-0000-0000-0000DC000000}"/>
    <cellStyle name="彡佊乒䱁弱佊乒䱁ㄸ⤱⤲吠䱁Ⱓ⌣尰㬩⡟刢∤⁜ 2" xfId="156" xr:uid="{00000000-0005-0000-0000-0000DD000000}"/>
    <cellStyle name="彡佊乒䱁弱佊乒䱁ㄸ⤱⤲吠䱁Ⱓ⌣尰㬩⡟刢∤⁜ 2 2" xfId="209" xr:uid="{00000000-0005-0000-0000-0000DE000000}"/>
  </cellStyles>
  <dxfs count="12"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99CCFF"/>
      <color rgb="FF0000FF"/>
      <color rgb="FF000099"/>
      <color rgb="FF9999FF"/>
      <color rgb="FF000066"/>
      <color rgb="FFCC9900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816428</xdr:colOff>
      <xdr:row>5</xdr:row>
      <xdr:rowOff>72572</xdr:rowOff>
    </xdr:from>
    <xdr:to>
      <xdr:col>3</xdr:col>
      <xdr:colOff>2349499</xdr:colOff>
      <xdr:row>5</xdr:row>
      <xdr:rowOff>2558554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0DB86EBC-6B0A-4390-A3F3-97AE1DD1A6D4}"/>
            </a:ext>
          </a:extLst>
        </xdr:cNvPr>
        <xdr:cNvGrpSpPr>
          <a:grpSpLocks noChangeAspect="1"/>
        </xdr:cNvGrpSpPr>
      </xdr:nvGrpSpPr>
      <xdr:grpSpPr>
        <a:xfrm>
          <a:off x="892628" y="2196647"/>
          <a:ext cx="3666671" cy="2485982"/>
          <a:chOff x="3068030" y="3939986"/>
          <a:chExt cx="3798471" cy="3737840"/>
        </a:xfrm>
      </xdr:grpSpPr>
      <xdr:pic>
        <xdr:nvPicPr>
          <xdr:cNvPr id="4" name="Imagem 3" descr="Logo Rádio Bandeirantes">
            <a:extLst>
              <a:ext uri="{FF2B5EF4-FFF2-40B4-BE49-F238E27FC236}">
                <a16:creationId xmlns:a16="http://schemas.microsoft.com/office/drawing/2014/main" id="{672BEBE3-A226-7604-AF74-F1F217B051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85234" y="4056915"/>
            <a:ext cx="664010" cy="4149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 descr="Eldorado">
            <a:extLst>
              <a:ext uri="{FF2B5EF4-FFF2-40B4-BE49-F238E27FC236}">
                <a16:creationId xmlns:a16="http://schemas.microsoft.com/office/drawing/2014/main" id="{F849A544-4493-4017-8700-3410CA105C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37091" y="4714974"/>
            <a:ext cx="532209" cy="4347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7C59887F-5840-784B-FA4C-B4607B66FB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04365" y="4670882"/>
            <a:ext cx="614388" cy="4840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B6EFB180-E3D4-9135-2A87-2CA901570A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3540" y="3939986"/>
            <a:ext cx="730060" cy="541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m 7" descr="Band FM 96.1">
            <a:extLst>
              <a:ext uri="{FF2B5EF4-FFF2-40B4-BE49-F238E27FC236}">
                <a16:creationId xmlns:a16="http://schemas.microsoft.com/office/drawing/2014/main" id="{3C6E8A34-0371-634E-D489-4D5FEE7DB8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2473" y="3946069"/>
            <a:ext cx="711059" cy="5791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m 8" descr="Topo São Paulo">
            <a:extLst>
              <a:ext uri="{FF2B5EF4-FFF2-40B4-BE49-F238E27FC236}">
                <a16:creationId xmlns:a16="http://schemas.microsoft.com/office/drawing/2014/main" id="{D406A97E-8000-D7AC-984C-670835A97F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8030" y="5387362"/>
            <a:ext cx="900151" cy="3351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10.png">
            <a:extLst>
              <a:ext uri="{FF2B5EF4-FFF2-40B4-BE49-F238E27FC236}">
                <a16:creationId xmlns:a16="http://schemas.microsoft.com/office/drawing/2014/main" id="{850E21B1-B630-3B6F-6DB3-2FC1740C88BD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5315971" y="3956467"/>
            <a:ext cx="569116" cy="536361"/>
          </a:xfrm>
          <a:prstGeom prst="rect">
            <a:avLst/>
          </a:prstGeom>
          <a:noFill/>
        </xdr:spPr>
      </xdr:pic>
      <xdr:pic>
        <xdr:nvPicPr>
          <xdr:cNvPr id="29" name="Imagem 28" descr="Blog do Cleanto Carneiro: 2021-01-10">
            <a:extLst>
              <a:ext uri="{FF2B5EF4-FFF2-40B4-BE49-F238E27FC236}">
                <a16:creationId xmlns:a16="http://schemas.microsoft.com/office/drawing/2014/main" id="{EE610235-AB4E-6DFF-C14F-23CF4ACEB5D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666" t="31556" r="10666" b="28000"/>
          <a:stretch/>
        </xdr:blipFill>
        <xdr:spPr bwMode="auto">
          <a:xfrm>
            <a:off x="3095804" y="4694538"/>
            <a:ext cx="885986" cy="4543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image2.png">
            <a:extLst>
              <a:ext uri="{FF2B5EF4-FFF2-40B4-BE49-F238E27FC236}">
                <a16:creationId xmlns:a16="http://schemas.microsoft.com/office/drawing/2014/main" id="{1242141A-49D6-D62C-9747-258D977DBBE1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9" cstate="print"/>
          <a:srcRect l="25161" r="20645" b="-4225"/>
          <a:stretch/>
        </xdr:blipFill>
        <xdr:spPr>
          <a:xfrm>
            <a:off x="6035444" y="4586601"/>
            <a:ext cx="831057" cy="680527"/>
          </a:xfrm>
          <a:prstGeom prst="rect">
            <a:avLst/>
          </a:prstGeom>
          <a:noFill/>
        </xdr:spPr>
      </xdr:pic>
      <xdr:pic>
        <xdr:nvPicPr>
          <xdr:cNvPr id="31" name="image22.png">
            <a:extLst>
              <a:ext uri="{FF2B5EF4-FFF2-40B4-BE49-F238E27FC236}">
                <a16:creationId xmlns:a16="http://schemas.microsoft.com/office/drawing/2014/main" id="{80E5C517-9769-89A0-970B-8315FFDAE643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4136571" y="5305086"/>
            <a:ext cx="833436" cy="631779"/>
          </a:xfrm>
          <a:prstGeom prst="rect">
            <a:avLst/>
          </a:prstGeom>
          <a:noFill/>
        </xdr:spPr>
      </xdr:pic>
      <xdr:pic>
        <xdr:nvPicPr>
          <xdr:cNvPr id="32" name="image12.png" descr="Rádio Nativa 95.3 Sao Paulo">
            <a:extLst>
              <a:ext uri="{FF2B5EF4-FFF2-40B4-BE49-F238E27FC236}">
                <a16:creationId xmlns:a16="http://schemas.microsoft.com/office/drawing/2014/main" id="{B11FA31C-1FD2-A0AE-45E4-DAA6E3983984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5162209" y="5347884"/>
            <a:ext cx="785813" cy="543853"/>
          </a:xfrm>
          <a:prstGeom prst="rect">
            <a:avLst/>
          </a:prstGeom>
          <a:noFill/>
        </xdr:spPr>
      </xdr:pic>
      <xdr:pic>
        <xdr:nvPicPr>
          <xdr:cNvPr id="33" name="Imagem 32">
            <a:extLst>
              <a:ext uri="{FF2B5EF4-FFF2-40B4-BE49-F238E27FC236}">
                <a16:creationId xmlns:a16="http://schemas.microsoft.com/office/drawing/2014/main" id="{ADEB5E70-1487-D7EA-B27C-EE28BB5378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99278" y="7172766"/>
            <a:ext cx="1055673" cy="4417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Imagem 33" descr="Rádio Trianon – Wikipédia, a enciclopédia livre">
            <a:extLst>
              <a:ext uri="{FF2B5EF4-FFF2-40B4-BE49-F238E27FC236}">
                <a16:creationId xmlns:a16="http://schemas.microsoft.com/office/drawing/2014/main" id="{AF0EF96C-7DE5-1BF4-7C96-437BC0B2BC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41612" y="6968622"/>
            <a:ext cx="869155" cy="7092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Imagem 34" descr="Transcontinental FM - 104,7 | O Brasil em primeiro lugar - (11) 4791-8500">
            <a:extLst>
              <a:ext uri="{FF2B5EF4-FFF2-40B4-BE49-F238E27FC236}">
                <a16:creationId xmlns:a16="http://schemas.microsoft.com/office/drawing/2014/main" id="{86EA80B4-A015-D86B-4B64-EF4A8D7320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68080" y="6026031"/>
            <a:ext cx="557438" cy="9286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Imagem 35" descr="Top FM – Você em primeiro lugar!">
            <a:extLst>
              <a:ext uri="{FF2B5EF4-FFF2-40B4-BE49-F238E27FC236}">
                <a16:creationId xmlns:a16="http://schemas.microsoft.com/office/drawing/2014/main" id="{BE103643-1455-573E-132E-2AA796824A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0" y="6170267"/>
            <a:ext cx="641335" cy="6412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Imagem 36">
            <a:extLst>
              <a:ext uri="{FF2B5EF4-FFF2-40B4-BE49-F238E27FC236}">
                <a16:creationId xmlns:a16="http://schemas.microsoft.com/office/drawing/2014/main" id="{97989AC7-A54F-97DE-62F3-850276681D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37407" y="6180413"/>
            <a:ext cx="905358" cy="6080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Imagem 37">
            <a:extLst>
              <a:ext uri="{FF2B5EF4-FFF2-40B4-BE49-F238E27FC236}">
                <a16:creationId xmlns:a16="http://schemas.microsoft.com/office/drawing/2014/main" id="{3F46A4D0-7E75-CDAF-955D-BFC507BDE4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16056" y="5320671"/>
            <a:ext cx="740372" cy="6294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42440</xdr:rowOff>
    </xdr:from>
    <xdr:ext cx="6522357" cy="602020"/>
    <xdr:pic>
      <xdr:nvPicPr>
        <xdr:cNvPr id="2" name="Imagem 1">
          <a:extLst>
            <a:ext uri="{FF2B5EF4-FFF2-40B4-BE49-F238E27FC236}">
              <a16:creationId xmlns:a16="http://schemas.microsoft.com/office/drawing/2014/main" id="{3B469658-A064-4365-8FE4-BA5A1943D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40"/>
          <a:ext cx="6522357" cy="602020"/>
        </a:xfrm>
        <a:prstGeom prst="rect">
          <a:avLst/>
        </a:prstGeom>
      </xdr:spPr>
    </xdr:pic>
    <xdr:clientData/>
  </xdr:oneCellAnchor>
  <xdr:twoCellAnchor editAs="oneCell">
    <xdr:from>
      <xdr:col>1</xdr:col>
      <xdr:colOff>76199</xdr:colOff>
      <xdr:row>4</xdr:row>
      <xdr:rowOff>119743</xdr:rowOff>
    </xdr:from>
    <xdr:to>
      <xdr:col>3</xdr:col>
      <xdr:colOff>2986324</xdr:colOff>
      <xdr:row>7</xdr:row>
      <xdr:rowOff>1284514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6E753DA7-0378-50E2-C6F8-91055530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9" y="1589314"/>
          <a:ext cx="5107679" cy="36249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5</xdr:row>
      <xdr:rowOff>190500</xdr:rowOff>
    </xdr:from>
    <xdr:to>
      <xdr:col>8</xdr:col>
      <xdr:colOff>0</xdr:colOff>
      <xdr:row>5</xdr:row>
      <xdr:rowOff>530678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243B2248-46F2-4015-A61C-453F06621DAB}"/>
            </a:ext>
          </a:extLst>
        </xdr:cNvPr>
        <xdr:cNvSpPr/>
      </xdr:nvSpPr>
      <xdr:spPr>
        <a:xfrm>
          <a:off x="6189890" y="2748643"/>
          <a:ext cx="3974645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6</xdr:row>
      <xdr:rowOff>190500</xdr:rowOff>
    </xdr:from>
    <xdr:to>
      <xdr:col>8</xdr:col>
      <xdr:colOff>0</xdr:colOff>
      <xdr:row>6</xdr:row>
      <xdr:rowOff>530678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89F6810A-13F2-4B99-AAE4-711E98BBCCF4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7</xdr:row>
      <xdr:rowOff>190500</xdr:rowOff>
    </xdr:from>
    <xdr:to>
      <xdr:col>8</xdr:col>
      <xdr:colOff>0</xdr:colOff>
      <xdr:row>7</xdr:row>
      <xdr:rowOff>530678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F18C790-D6C6-432B-85FE-D77A638B3DF6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8</xdr:row>
      <xdr:rowOff>190500</xdr:rowOff>
    </xdr:from>
    <xdr:to>
      <xdr:col>8</xdr:col>
      <xdr:colOff>0</xdr:colOff>
      <xdr:row>8</xdr:row>
      <xdr:rowOff>530678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46B0F299-6DED-4A7D-8C23-02C449A7B86A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9</xdr:row>
      <xdr:rowOff>190500</xdr:rowOff>
    </xdr:from>
    <xdr:to>
      <xdr:col>8</xdr:col>
      <xdr:colOff>0</xdr:colOff>
      <xdr:row>9</xdr:row>
      <xdr:rowOff>530678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BC59CE10-C984-4C7A-A13E-6C1044245FEE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10</xdr:row>
      <xdr:rowOff>190500</xdr:rowOff>
    </xdr:from>
    <xdr:to>
      <xdr:col>8</xdr:col>
      <xdr:colOff>0</xdr:colOff>
      <xdr:row>10</xdr:row>
      <xdr:rowOff>530678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55086A82-9303-459D-BBC1-E72D7570A00C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11</xdr:row>
      <xdr:rowOff>190500</xdr:rowOff>
    </xdr:from>
    <xdr:to>
      <xdr:col>8</xdr:col>
      <xdr:colOff>0</xdr:colOff>
      <xdr:row>11</xdr:row>
      <xdr:rowOff>530678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D462E5D7-E98F-4CD0-B5F3-1175E5D2807A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12</xdr:row>
      <xdr:rowOff>190500</xdr:rowOff>
    </xdr:from>
    <xdr:to>
      <xdr:col>8</xdr:col>
      <xdr:colOff>0</xdr:colOff>
      <xdr:row>12</xdr:row>
      <xdr:rowOff>530678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499B25FD-956C-448B-8FE3-ABB728E1D6CF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13</xdr:row>
      <xdr:rowOff>190500</xdr:rowOff>
    </xdr:from>
    <xdr:to>
      <xdr:col>8</xdr:col>
      <xdr:colOff>0</xdr:colOff>
      <xdr:row>13</xdr:row>
      <xdr:rowOff>530678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6939A8F6-EDAA-4DA4-BE38-D3B2D7517FD7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14</xdr:row>
      <xdr:rowOff>190500</xdr:rowOff>
    </xdr:from>
    <xdr:to>
      <xdr:col>8</xdr:col>
      <xdr:colOff>0</xdr:colOff>
      <xdr:row>14</xdr:row>
      <xdr:rowOff>530678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83AB8ECA-6F94-46C5-97FD-5FB670154BAB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15</xdr:row>
      <xdr:rowOff>190500</xdr:rowOff>
    </xdr:from>
    <xdr:to>
      <xdr:col>8</xdr:col>
      <xdr:colOff>0</xdr:colOff>
      <xdr:row>15</xdr:row>
      <xdr:rowOff>530678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CEE03958-209C-476F-B85F-C0B087777DE6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16</xdr:row>
      <xdr:rowOff>190500</xdr:rowOff>
    </xdr:from>
    <xdr:to>
      <xdr:col>8</xdr:col>
      <xdr:colOff>0</xdr:colOff>
      <xdr:row>16</xdr:row>
      <xdr:rowOff>530678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46C61D41-BE73-4D4F-9A7F-5736B44C91E0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17</xdr:row>
      <xdr:rowOff>190500</xdr:rowOff>
    </xdr:from>
    <xdr:to>
      <xdr:col>8</xdr:col>
      <xdr:colOff>0</xdr:colOff>
      <xdr:row>17</xdr:row>
      <xdr:rowOff>530678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28398705-1C0B-4BF0-8CAA-50DC35DCEC53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18</xdr:row>
      <xdr:rowOff>190500</xdr:rowOff>
    </xdr:from>
    <xdr:to>
      <xdr:col>8</xdr:col>
      <xdr:colOff>0</xdr:colOff>
      <xdr:row>18</xdr:row>
      <xdr:rowOff>530678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3C194AAB-E455-4E27-A7AF-42EFBE7B67D5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19</xdr:row>
      <xdr:rowOff>190500</xdr:rowOff>
    </xdr:from>
    <xdr:to>
      <xdr:col>8</xdr:col>
      <xdr:colOff>0</xdr:colOff>
      <xdr:row>19</xdr:row>
      <xdr:rowOff>530678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187E8796-01CC-4BA2-99EF-CBCA3644492E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20</xdr:row>
      <xdr:rowOff>190500</xdr:rowOff>
    </xdr:from>
    <xdr:to>
      <xdr:col>8</xdr:col>
      <xdr:colOff>0</xdr:colOff>
      <xdr:row>20</xdr:row>
      <xdr:rowOff>530678</xdr:rowOff>
    </xdr:to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id="{8DB24432-4173-4059-A6B7-C28D7F5381B3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21</xdr:row>
      <xdr:rowOff>190500</xdr:rowOff>
    </xdr:from>
    <xdr:to>
      <xdr:col>8</xdr:col>
      <xdr:colOff>0</xdr:colOff>
      <xdr:row>21</xdr:row>
      <xdr:rowOff>530678</xdr:rowOff>
    </xdr:to>
    <xdr:sp macro="" textlink="">
      <xdr:nvSpPr>
        <xdr:cNvPr id="38" name="Retângulo 37">
          <a:extLst>
            <a:ext uri="{FF2B5EF4-FFF2-40B4-BE49-F238E27FC236}">
              <a16:creationId xmlns:a16="http://schemas.microsoft.com/office/drawing/2014/main" id="{3861ED5E-4A9F-4176-8BAD-77A475B66E50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22</xdr:row>
      <xdr:rowOff>190500</xdr:rowOff>
    </xdr:from>
    <xdr:to>
      <xdr:col>8</xdr:col>
      <xdr:colOff>0</xdr:colOff>
      <xdr:row>22</xdr:row>
      <xdr:rowOff>530678</xdr:rowOff>
    </xdr:to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id="{5B241E1D-5E45-4ADF-AC3C-5598DFE92A70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23</xdr:row>
      <xdr:rowOff>190500</xdr:rowOff>
    </xdr:from>
    <xdr:to>
      <xdr:col>8</xdr:col>
      <xdr:colOff>0</xdr:colOff>
      <xdr:row>23</xdr:row>
      <xdr:rowOff>530678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C122D152-192F-4ABB-9A19-903AB658AB3E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24</xdr:row>
      <xdr:rowOff>190500</xdr:rowOff>
    </xdr:from>
    <xdr:to>
      <xdr:col>8</xdr:col>
      <xdr:colOff>0</xdr:colOff>
      <xdr:row>24</xdr:row>
      <xdr:rowOff>530678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id="{8AC6D61C-08E3-4433-A8B3-15C230C0B990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25</xdr:row>
      <xdr:rowOff>190500</xdr:rowOff>
    </xdr:from>
    <xdr:to>
      <xdr:col>8</xdr:col>
      <xdr:colOff>0</xdr:colOff>
      <xdr:row>25</xdr:row>
      <xdr:rowOff>530678</xdr:rowOff>
    </xdr:to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id="{2D78EF91-8D96-4097-B140-AC7FE558C5DC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26</xdr:row>
      <xdr:rowOff>190500</xdr:rowOff>
    </xdr:from>
    <xdr:to>
      <xdr:col>8</xdr:col>
      <xdr:colOff>0</xdr:colOff>
      <xdr:row>26</xdr:row>
      <xdr:rowOff>530678</xdr:rowOff>
    </xdr:to>
    <xdr:sp macro="" textlink="">
      <xdr:nvSpPr>
        <xdr:cNvPr id="43" name="Retângulo 42">
          <a:extLst>
            <a:ext uri="{FF2B5EF4-FFF2-40B4-BE49-F238E27FC236}">
              <a16:creationId xmlns:a16="http://schemas.microsoft.com/office/drawing/2014/main" id="{FEBEFDCE-E203-4C46-A00C-FB08932C7AAB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161925</xdr:colOff>
      <xdr:row>27</xdr:row>
      <xdr:rowOff>190500</xdr:rowOff>
    </xdr:from>
    <xdr:to>
      <xdr:col>8</xdr:col>
      <xdr:colOff>0</xdr:colOff>
      <xdr:row>27</xdr:row>
      <xdr:rowOff>530678</xdr:rowOff>
    </xdr:to>
    <xdr:sp macro="" textlink="">
      <xdr:nvSpPr>
        <xdr:cNvPr id="44" name="Retângulo 43">
          <a:extLst>
            <a:ext uri="{FF2B5EF4-FFF2-40B4-BE49-F238E27FC236}">
              <a16:creationId xmlns:a16="http://schemas.microsoft.com/office/drawing/2014/main" id="{B06BCCF6-3B5C-44C5-BD0E-9946A3CA7337}"/>
            </a:ext>
          </a:extLst>
        </xdr:cNvPr>
        <xdr:cNvSpPr/>
      </xdr:nvSpPr>
      <xdr:spPr>
        <a:xfrm>
          <a:off x="9129033" y="2748643"/>
          <a:ext cx="6927396" cy="340178"/>
        </a:xfrm>
        <a:prstGeom prst="rect">
          <a:avLst/>
        </a:prstGeom>
        <a:pattFill prst="pct75">
          <a:fgClr>
            <a:schemeClr val="accent5">
              <a:lumMod val="75000"/>
            </a:schemeClr>
          </a:fgClr>
          <a:bgClr>
            <a:schemeClr val="bg1"/>
          </a:bgClr>
        </a:patt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103675</xdr:colOff>
      <xdr:row>5</xdr:row>
      <xdr:rowOff>259441</xdr:rowOff>
    </xdr:from>
    <xdr:to>
      <xdr:col>9</xdr:col>
      <xdr:colOff>1415142</xdr:colOff>
      <xdr:row>5</xdr:row>
      <xdr:rowOff>671286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14F11604-BAD0-428D-B30E-00B5563C8A5D}"/>
            </a:ext>
          </a:extLst>
        </xdr:cNvPr>
        <xdr:cNvSpPr/>
      </xdr:nvSpPr>
      <xdr:spPr>
        <a:xfrm>
          <a:off x="13003247" y="2590798"/>
          <a:ext cx="423246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2.1 milhões</a:t>
          </a:r>
        </a:p>
      </xdr:txBody>
    </xdr:sp>
    <xdr:clientData/>
  </xdr:twoCellAnchor>
  <xdr:twoCellAnchor>
    <xdr:from>
      <xdr:col>6</xdr:col>
      <xdr:colOff>101861</xdr:colOff>
      <xdr:row>6</xdr:row>
      <xdr:rowOff>194126</xdr:rowOff>
    </xdr:from>
    <xdr:to>
      <xdr:col>9</xdr:col>
      <xdr:colOff>1422401</xdr:colOff>
      <xdr:row>6</xdr:row>
      <xdr:rowOff>605971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50EE7FE-A58E-4482-BE38-43E92FA79D8E}"/>
            </a:ext>
          </a:extLst>
        </xdr:cNvPr>
        <xdr:cNvSpPr/>
      </xdr:nvSpPr>
      <xdr:spPr>
        <a:xfrm>
          <a:off x="12602291" y="3314696"/>
          <a:ext cx="4259680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300 mil/dia</a:t>
          </a:r>
        </a:p>
      </xdr:txBody>
    </xdr:sp>
    <xdr:clientData/>
  </xdr:twoCellAnchor>
  <xdr:twoCellAnchor>
    <xdr:from>
      <xdr:col>6</xdr:col>
      <xdr:colOff>110931</xdr:colOff>
      <xdr:row>8</xdr:row>
      <xdr:rowOff>239483</xdr:rowOff>
    </xdr:from>
    <xdr:to>
      <xdr:col>9</xdr:col>
      <xdr:colOff>1426029</xdr:colOff>
      <xdr:row>8</xdr:row>
      <xdr:rowOff>651328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C6CB24A1-7C01-49F4-BECE-52EDA1AE17F4}"/>
            </a:ext>
          </a:extLst>
        </xdr:cNvPr>
        <xdr:cNvSpPr/>
      </xdr:nvSpPr>
      <xdr:spPr>
        <a:xfrm>
          <a:off x="12611361" y="4956626"/>
          <a:ext cx="4254238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80.000/dia</a:t>
          </a:r>
        </a:p>
      </xdr:txBody>
    </xdr:sp>
    <xdr:clientData/>
  </xdr:twoCellAnchor>
  <xdr:twoCellAnchor>
    <xdr:from>
      <xdr:col>6</xdr:col>
      <xdr:colOff>74645</xdr:colOff>
      <xdr:row>11</xdr:row>
      <xdr:rowOff>221341</xdr:rowOff>
    </xdr:from>
    <xdr:to>
      <xdr:col>9</xdr:col>
      <xdr:colOff>1386112</xdr:colOff>
      <xdr:row>11</xdr:row>
      <xdr:rowOff>633186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402C33F-A0D5-4F96-947E-FE3786E14D0E}"/>
            </a:ext>
          </a:extLst>
        </xdr:cNvPr>
        <xdr:cNvSpPr/>
      </xdr:nvSpPr>
      <xdr:spPr>
        <a:xfrm>
          <a:off x="12575075" y="7333341"/>
          <a:ext cx="425060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44.000/dia</a:t>
          </a:r>
        </a:p>
      </xdr:txBody>
    </xdr:sp>
    <xdr:clientData/>
  </xdr:twoCellAnchor>
  <xdr:twoCellAnchor>
    <xdr:from>
      <xdr:col>6</xdr:col>
      <xdr:colOff>63760</xdr:colOff>
      <xdr:row>12</xdr:row>
      <xdr:rowOff>246742</xdr:rowOff>
    </xdr:from>
    <xdr:to>
      <xdr:col>9</xdr:col>
      <xdr:colOff>1384300</xdr:colOff>
      <xdr:row>12</xdr:row>
      <xdr:rowOff>658587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F32B7EB2-8081-4491-A5C9-8258723B570D}"/>
            </a:ext>
          </a:extLst>
        </xdr:cNvPr>
        <xdr:cNvSpPr/>
      </xdr:nvSpPr>
      <xdr:spPr>
        <a:xfrm>
          <a:off x="12564190" y="8157029"/>
          <a:ext cx="4259680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3.6 milhões</a:t>
          </a:r>
        </a:p>
      </xdr:txBody>
    </xdr:sp>
    <xdr:clientData/>
  </xdr:twoCellAnchor>
  <xdr:twoCellAnchor>
    <xdr:from>
      <xdr:col>6</xdr:col>
      <xdr:colOff>80089</xdr:colOff>
      <xdr:row>13</xdr:row>
      <xdr:rowOff>199569</xdr:rowOff>
    </xdr:from>
    <xdr:to>
      <xdr:col>9</xdr:col>
      <xdr:colOff>1391556</xdr:colOff>
      <xdr:row>13</xdr:row>
      <xdr:rowOff>611414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57DA5B01-FAB4-4B32-A471-FCE9F646CBB7}"/>
            </a:ext>
          </a:extLst>
        </xdr:cNvPr>
        <xdr:cNvSpPr/>
      </xdr:nvSpPr>
      <xdr:spPr>
        <a:xfrm>
          <a:off x="12580519" y="8908139"/>
          <a:ext cx="425060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 milhões</a:t>
          </a:r>
        </a:p>
      </xdr:txBody>
    </xdr:sp>
    <xdr:clientData/>
  </xdr:twoCellAnchor>
  <xdr:twoCellAnchor>
    <xdr:from>
      <xdr:col>6</xdr:col>
      <xdr:colOff>81903</xdr:colOff>
      <xdr:row>7</xdr:row>
      <xdr:rowOff>228597</xdr:rowOff>
    </xdr:from>
    <xdr:to>
      <xdr:col>9</xdr:col>
      <xdr:colOff>1402443</xdr:colOff>
      <xdr:row>7</xdr:row>
      <xdr:rowOff>640442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EF06CFB5-C072-4F53-91FB-30207B385AC3}"/>
            </a:ext>
          </a:extLst>
        </xdr:cNvPr>
        <xdr:cNvSpPr/>
      </xdr:nvSpPr>
      <xdr:spPr>
        <a:xfrm>
          <a:off x="12582333" y="4147454"/>
          <a:ext cx="4259680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Fluxo</a:t>
          </a:r>
          <a:r>
            <a:rPr lang="pt-BR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Mensal: 300 mil/dia</a:t>
          </a:r>
          <a:endParaRPr lang="pt-BR" sz="1800">
            <a:effectLst/>
          </a:endParaRPr>
        </a:p>
        <a:p>
          <a:pPr algn="ctr"/>
          <a:endParaRPr lang="pt-BR" sz="1800" baseline="0"/>
        </a:p>
      </xdr:txBody>
    </xdr:sp>
    <xdr:clientData/>
  </xdr:twoCellAnchor>
  <xdr:twoCellAnchor>
    <xdr:from>
      <xdr:col>6</xdr:col>
      <xdr:colOff>81903</xdr:colOff>
      <xdr:row>9</xdr:row>
      <xdr:rowOff>237670</xdr:rowOff>
    </xdr:from>
    <xdr:to>
      <xdr:col>9</xdr:col>
      <xdr:colOff>1393370</xdr:colOff>
      <xdr:row>9</xdr:row>
      <xdr:rowOff>649515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B443D2A0-2308-4A97-B078-AF1ECD466D18}"/>
            </a:ext>
          </a:extLst>
        </xdr:cNvPr>
        <xdr:cNvSpPr/>
      </xdr:nvSpPr>
      <xdr:spPr>
        <a:xfrm>
          <a:off x="12582333" y="5753100"/>
          <a:ext cx="425060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 milhões</a:t>
          </a:r>
        </a:p>
      </xdr:txBody>
    </xdr:sp>
    <xdr:clientData/>
  </xdr:twoCellAnchor>
  <xdr:twoCellAnchor>
    <xdr:from>
      <xdr:col>6</xdr:col>
      <xdr:colOff>80089</xdr:colOff>
      <xdr:row>10</xdr:row>
      <xdr:rowOff>235855</xdr:rowOff>
    </xdr:from>
    <xdr:to>
      <xdr:col>9</xdr:col>
      <xdr:colOff>1391556</xdr:colOff>
      <xdr:row>10</xdr:row>
      <xdr:rowOff>647700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140232B1-1174-40F1-AE8F-5D5494F6DB68}"/>
            </a:ext>
          </a:extLst>
        </xdr:cNvPr>
        <xdr:cNvSpPr/>
      </xdr:nvSpPr>
      <xdr:spPr>
        <a:xfrm>
          <a:off x="12580519" y="6549568"/>
          <a:ext cx="425060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35.000/dia</a:t>
          </a:r>
        </a:p>
      </xdr:txBody>
    </xdr:sp>
    <xdr:clientData/>
  </xdr:twoCellAnchor>
  <xdr:twoCellAnchor>
    <xdr:from>
      <xdr:col>6</xdr:col>
      <xdr:colOff>51061</xdr:colOff>
      <xdr:row>14</xdr:row>
      <xdr:rowOff>170540</xdr:rowOff>
    </xdr:from>
    <xdr:to>
      <xdr:col>9</xdr:col>
      <xdr:colOff>1362528</xdr:colOff>
      <xdr:row>14</xdr:row>
      <xdr:rowOff>582385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215169E3-4268-40E8-964C-A1F497CA7568}"/>
            </a:ext>
          </a:extLst>
        </xdr:cNvPr>
        <xdr:cNvSpPr/>
      </xdr:nvSpPr>
      <xdr:spPr>
        <a:xfrm>
          <a:off x="12551491" y="9677397"/>
          <a:ext cx="425060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26.000/dia</a:t>
          </a:r>
        </a:p>
      </xdr:txBody>
    </xdr:sp>
    <xdr:clientData/>
  </xdr:twoCellAnchor>
  <xdr:twoCellAnchor>
    <xdr:from>
      <xdr:col>6</xdr:col>
      <xdr:colOff>57150</xdr:colOff>
      <xdr:row>15</xdr:row>
      <xdr:rowOff>171450</xdr:rowOff>
    </xdr:from>
    <xdr:to>
      <xdr:col>10</xdr:col>
      <xdr:colOff>0</xdr:colOff>
      <xdr:row>15</xdr:row>
      <xdr:rowOff>583295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B2E39AD8-2F0B-4F46-B34B-1348667AA1CD}"/>
            </a:ext>
          </a:extLst>
        </xdr:cNvPr>
        <xdr:cNvSpPr/>
      </xdr:nvSpPr>
      <xdr:spPr>
        <a:xfrm>
          <a:off x="12211050" y="733425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67.000/dia</a:t>
          </a:r>
        </a:p>
      </xdr:txBody>
    </xdr:sp>
    <xdr:clientData/>
  </xdr:twoCellAnchor>
  <xdr:twoCellAnchor>
    <xdr:from>
      <xdr:col>6</xdr:col>
      <xdr:colOff>38100</xdr:colOff>
      <xdr:row>16</xdr:row>
      <xdr:rowOff>152400</xdr:rowOff>
    </xdr:from>
    <xdr:to>
      <xdr:col>9</xdr:col>
      <xdr:colOff>1037147</xdr:colOff>
      <xdr:row>16</xdr:row>
      <xdr:rowOff>564245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FC2AB17B-CD75-4CC5-B65B-2B2E3218F54F}"/>
            </a:ext>
          </a:extLst>
        </xdr:cNvPr>
        <xdr:cNvSpPr/>
      </xdr:nvSpPr>
      <xdr:spPr>
        <a:xfrm>
          <a:off x="12192000" y="811530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70.000/dia</a:t>
          </a:r>
        </a:p>
      </xdr:txBody>
    </xdr:sp>
    <xdr:clientData/>
  </xdr:twoCellAnchor>
  <xdr:twoCellAnchor>
    <xdr:from>
      <xdr:col>6</xdr:col>
      <xdr:colOff>19050</xdr:colOff>
      <xdr:row>17</xdr:row>
      <xdr:rowOff>171450</xdr:rowOff>
    </xdr:from>
    <xdr:to>
      <xdr:col>9</xdr:col>
      <xdr:colOff>1018097</xdr:colOff>
      <xdr:row>17</xdr:row>
      <xdr:rowOff>583295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C1E5C02E-5B6C-4792-AC4E-66C802A4F426}"/>
            </a:ext>
          </a:extLst>
        </xdr:cNvPr>
        <xdr:cNvSpPr/>
      </xdr:nvSpPr>
      <xdr:spPr>
        <a:xfrm>
          <a:off x="12172950" y="893445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16.000/dia</a:t>
          </a:r>
        </a:p>
      </xdr:txBody>
    </xdr:sp>
    <xdr:clientData/>
  </xdr:twoCellAnchor>
  <xdr:twoCellAnchor>
    <xdr:from>
      <xdr:col>6</xdr:col>
      <xdr:colOff>19050</xdr:colOff>
      <xdr:row>18</xdr:row>
      <xdr:rowOff>152400</xdr:rowOff>
    </xdr:from>
    <xdr:to>
      <xdr:col>9</xdr:col>
      <xdr:colOff>1018097</xdr:colOff>
      <xdr:row>18</xdr:row>
      <xdr:rowOff>564245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182EB55C-3ADE-44BA-A3AB-9B9514AF1458}"/>
            </a:ext>
          </a:extLst>
        </xdr:cNvPr>
        <xdr:cNvSpPr/>
      </xdr:nvSpPr>
      <xdr:spPr>
        <a:xfrm>
          <a:off x="12172950" y="971550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200.000/dia</a:t>
          </a:r>
        </a:p>
      </xdr:txBody>
    </xdr:sp>
    <xdr:clientData/>
  </xdr:twoCellAnchor>
  <xdr:twoCellAnchor>
    <xdr:from>
      <xdr:col>6</xdr:col>
      <xdr:colOff>19050</xdr:colOff>
      <xdr:row>19</xdr:row>
      <xdr:rowOff>171450</xdr:rowOff>
    </xdr:from>
    <xdr:to>
      <xdr:col>9</xdr:col>
      <xdr:colOff>1018097</xdr:colOff>
      <xdr:row>19</xdr:row>
      <xdr:rowOff>583295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C09E126B-F787-40CC-B118-2A6A6BD98D84}"/>
            </a:ext>
          </a:extLst>
        </xdr:cNvPr>
        <xdr:cNvSpPr/>
      </xdr:nvSpPr>
      <xdr:spPr>
        <a:xfrm>
          <a:off x="12172950" y="1053465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180.000/dia</a:t>
          </a:r>
        </a:p>
      </xdr:txBody>
    </xdr:sp>
    <xdr:clientData/>
  </xdr:twoCellAnchor>
  <xdr:twoCellAnchor>
    <xdr:from>
      <xdr:col>6</xdr:col>
      <xdr:colOff>38100</xdr:colOff>
      <xdr:row>20</xdr:row>
      <xdr:rowOff>190500</xdr:rowOff>
    </xdr:from>
    <xdr:to>
      <xdr:col>9</xdr:col>
      <xdr:colOff>1037147</xdr:colOff>
      <xdr:row>20</xdr:row>
      <xdr:rowOff>602345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C3758AD6-E979-4D48-99BE-18012FED464A}"/>
            </a:ext>
          </a:extLst>
        </xdr:cNvPr>
        <xdr:cNvSpPr/>
      </xdr:nvSpPr>
      <xdr:spPr>
        <a:xfrm>
          <a:off x="12192000" y="1135380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65.000/dia</a:t>
          </a:r>
        </a:p>
      </xdr:txBody>
    </xdr:sp>
    <xdr:clientData/>
  </xdr:twoCellAnchor>
  <xdr:twoCellAnchor>
    <xdr:from>
      <xdr:col>6</xdr:col>
      <xdr:colOff>19050</xdr:colOff>
      <xdr:row>21</xdr:row>
      <xdr:rowOff>171450</xdr:rowOff>
    </xdr:from>
    <xdr:to>
      <xdr:col>9</xdr:col>
      <xdr:colOff>1018097</xdr:colOff>
      <xdr:row>21</xdr:row>
      <xdr:rowOff>583295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90E52EFC-2B07-45BA-A879-0D53606515FD}"/>
            </a:ext>
          </a:extLst>
        </xdr:cNvPr>
        <xdr:cNvSpPr/>
      </xdr:nvSpPr>
      <xdr:spPr>
        <a:xfrm>
          <a:off x="12172950" y="1213485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25.000/dia</a:t>
          </a:r>
        </a:p>
      </xdr:txBody>
    </xdr:sp>
    <xdr:clientData/>
  </xdr:twoCellAnchor>
  <xdr:twoCellAnchor>
    <xdr:from>
      <xdr:col>6</xdr:col>
      <xdr:colOff>38100</xdr:colOff>
      <xdr:row>22</xdr:row>
      <xdr:rowOff>152400</xdr:rowOff>
    </xdr:from>
    <xdr:to>
      <xdr:col>9</xdr:col>
      <xdr:colOff>1037147</xdr:colOff>
      <xdr:row>22</xdr:row>
      <xdr:rowOff>564245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2501B821-C7AE-4DE1-BA17-83D236CB879E}"/>
            </a:ext>
          </a:extLst>
        </xdr:cNvPr>
        <xdr:cNvSpPr/>
      </xdr:nvSpPr>
      <xdr:spPr>
        <a:xfrm>
          <a:off x="12192000" y="1291590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30.000/dia</a:t>
          </a:r>
        </a:p>
      </xdr:txBody>
    </xdr:sp>
    <xdr:clientData/>
  </xdr:twoCellAnchor>
  <xdr:twoCellAnchor>
    <xdr:from>
      <xdr:col>6</xdr:col>
      <xdr:colOff>19050</xdr:colOff>
      <xdr:row>23</xdr:row>
      <xdr:rowOff>133350</xdr:rowOff>
    </xdr:from>
    <xdr:to>
      <xdr:col>9</xdr:col>
      <xdr:colOff>1018097</xdr:colOff>
      <xdr:row>23</xdr:row>
      <xdr:rowOff>545195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54DA3783-AB9E-4CEA-8395-A0F2E64F2CAC}"/>
            </a:ext>
          </a:extLst>
        </xdr:cNvPr>
        <xdr:cNvSpPr/>
      </xdr:nvSpPr>
      <xdr:spPr>
        <a:xfrm>
          <a:off x="12172950" y="13696950"/>
          <a:ext cx="4142297" cy="411845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800"/>
            <a:t>Fluxo</a:t>
          </a:r>
          <a:r>
            <a:rPr lang="pt-BR" sz="1800" baseline="0"/>
            <a:t> Mensal: 2 milhões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D88EE-29D1-4708-A04F-50CD2218CCB3}">
  <dimension ref="B1:P69"/>
  <sheetViews>
    <sheetView showGridLines="0" zoomScale="50" zoomScaleNormal="50" workbookViewId="0">
      <selection activeCell="M7" sqref="L7:M10"/>
    </sheetView>
  </sheetViews>
  <sheetFormatPr defaultColWidth="18.7109375" defaultRowHeight="18"/>
  <cols>
    <col min="1" max="1" width="2.42578125" customWidth="1"/>
    <col min="2" max="2" width="18.7109375" style="4"/>
    <col min="3" max="3" width="17.85546875" style="2" customWidth="1"/>
    <col min="4" max="4" width="22.28515625" customWidth="1"/>
    <col min="5" max="5" width="13.85546875" customWidth="1"/>
    <col min="6" max="6" width="9.28515625" customWidth="1"/>
    <col min="7" max="9" width="9.28515625" style="16" customWidth="1"/>
    <col min="10" max="10" width="9.42578125" customWidth="1"/>
    <col min="11" max="11" width="21.42578125" customWidth="1"/>
    <col min="12" max="13" width="25.42578125" customWidth="1"/>
    <col min="14" max="14" width="16.7109375" hidden="1" customWidth="1"/>
    <col min="15" max="15" width="27.85546875" hidden="1" customWidth="1"/>
    <col min="16" max="16" width="0" hidden="1" customWidth="1"/>
  </cols>
  <sheetData>
    <row r="1" spans="2:16">
      <c r="C1"/>
    </row>
    <row r="2" spans="2:16" ht="43.5" customHeight="1">
      <c r="B2" s="152" t="s">
        <v>104</v>
      </c>
      <c r="C2" s="152"/>
      <c r="G2" s="25"/>
    </row>
    <row r="3" spans="2:16" s="1" customFormat="1" ht="48" customHeight="1">
      <c r="B3" s="103"/>
      <c r="C3" s="104"/>
      <c r="D3" s="104"/>
      <c r="E3" s="104"/>
      <c r="F3" s="151" t="s">
        <v>70</v>
      </c>
      <c r="G3" s="151"/>
      <c r="H3" s="151"/>
      <c r="I3" s="151"/>
      <c r="J3" s="104"/>
      <c r="K3" s="104"/>
      <c r="L3" s="104"/>
      <c r="M3" s="104"/>
      <c r="N3" s="104"/>
    </row>
    <row r="4" spans="2:16" s="1" customFormat="1" ht="30.4" customHeight="1">
      <c r="B4" s="153" t="s">
        <v>10</v>
      </c>
      <c r="C4" s="154" t="s">
        <v>43</v>
      </c>
      <c r="D4" s="155" t="s">
        <v>44</v>
      </c>
      <c r="E4" s="155" t="s">
        <v>110</v>
      </c>
      <c r="F4" s="148" t="s">
        <v>108</v>
      </c>
      <c r="G4" s="149"/>
      <c r="H4" s="150"/>
      <c r="I4" s="114" t="s">
        <v>109</v>
      </c>
      <c r="J4" s="145" t="s">
        <v>57</v>
      </c>
      <c r="K4" s="142" t="s">
        <v>2</v>
      </c>
      <c r="L4" s="142" t="s">
        <v>8</v>
      </c>
      <c r="M4" s="142" t="s">
        <v>111</v>
      </c>
      <c r="N4" s="139" t="s">
        <v>45</v>
      </c>
      <c r="O4" s="139" t="s">
        <v>46</v>
      </c>
      <c r="P4" s="139" t="s">
        <v>47</v>
      </c>
    </row>
    <row r="5" spans="2:16" s="1" customFormat="1" ht="31.5" customHeight="1">
      <c r="B5" s="153"/>
      <c r="C5" s="154"/>
      <c r="D5" s="155"/>
      <c r="E5" s="155"/>
      <c r="F5" s="105">
        <v>28</v>
      </c>
      <c r="G5" s="105">
        <v>29</v>
      </c>
      <c r="H5" s="21">
        <v>30</v>
      </c>
      <c r="I5" s="21">
        <v>1</v>
      </c>
      <c r="J5" s="146"/>
      <c r="K5" s="143"/>
      <c r="L5" s="143"/>
      <c r="M5" s="143"/>
      <c r="N5" s="140"/>
      <c r="O5" s="140"/>
      <c r="P5" s="140"/>
    </row>
    <row r="6" spans="2:16" s="1" customFormat="1" ht="31.5" customHeight="1">
      <c r="B6" s="153"/>
      <c r="C6" s="154"/>
      <c r="D6" s="155"/>
      <c r="E6" s="155"/>
      <c r="F6" s="105" t="s">
        <v>106</v>
      </c>
      <c r="G6" s="105" t="s">
        <v>106</v>
      </c>
      <c r="H6" s="21" t="s">
        <v>105</v>
      </c>
      <c r="I6" s="21" t="s">
        <v>105</v>
      </c>
      <c r="J6" s="147"/>
      <c r="K6" s="144"/>
      <c r="L6" s="144"/>
      <c r="M6" s="144"/>
      <c r="N6" s="141"/>
      <c r="O6" s="141"/>
      <c r="P6" s="141"/>
    </row>
    <row r="7" spans="2:16" s="1" customFormat="1" ht="81.95" customHeight="1">
      <c r="B7" s="137" t="s">
        <v>41</v>
      </c>
      <c r="C7" s="134" t="s">
        <v>107</v>
      </c>
      <c r="D7" s="98" t="s">
        <v>112</v>
      </c>
      <c r="E7" s="118" t="s">
        <v>113</v>
      </c>
      <c r="F7" s="15">
        <v>1</v>
      </c>
      <c r="G7" s="15">
        <v>1</v>
      </c>
      <c r="H7" s="15">
        <v>1</v>
      </c>
      <c r="I7" s="15">
        <v>1</v>
      </c>
      <c r="J7" s="106">
        <f>SUM(F7:I7)</f>
        <v>4</v>
      </c>
      <c r="K7" s="107">
        <v>27197</v>
      </c>
      <c r="L7" s="108"/>
      <c r="M7" s="115"/>
      <c r="N7" s="116">
        <v>0</v>
      </c>
      <c r="O7" s="117">
        <v>0</v>
      </c>
      <c r="P7" s="28">
        <v>0</v>
      </c>
    </row>
    <row r="8" spans="2:16" s="1" customFormat="1" ht="81.95" customHeight="1">
      <c r="B8" s="138"/>
      <c r="C8" s="135"/>
      <c r="D8" s="98" t="s">
        <v>115</v>
      </c>
      <c r="E8" s="118" t="s">
        <v>114</v>
      </c>
      <c r="F8" s="15"/>
      <c r="G8" s="15"/>
      <c r="H8" s="15"/>
      <c r="I8" s="15">
        <v>1</v>
      </c>
      <c r="J8" s="106">
        <f>SUM(F8:I8)</f>
        <v>1</v>
      </c>
      <c r="K8" s="107">
        <v>58976</v>
      </c>
      <c r="L8" s="108"/>
      <c r="M8" s="115"/>
      <c r="N8" s="116"/>
      <c r="O8" s="117"/>
      <c r="P8" s="28"/>
    </row>
    <row r="9" spans="2:16" s="1" customFormat="1" ht="81.95" customHeight="1">
      <c r="B9" s="138"/>
      <c r="C9" s="136"/>
      <c r="D9" s="98" t="s">
        <v>116</v>
      </c>
      <c r="E9" s="118" t="s">
        <v>117</v>
      </c>
      <c r="F9" s="15"/>
      <c r="G9" s="15"/>
      <c r="H9" s="15"/>
      <c r="I9" s="15">
        <v>1</v>
      </c>
      <c r="J9" s="106">
        <f>SUM(F9:I9)</f>
        <v>1</v>
      </c>
      <c r="K9" s="107">
        <v>71705</v>
      </c>
      <c r="L9" s="108"/>
      <c r="M9" s="115"/>
      <c r="N9" s="116"/>
      <c r="O9" s="117"/>
      <c r="P9" s="28"/>
    </row>
    <row r="10" spans="2:16" s="3" customFormat="1" ht="42" customHeight="1">
      <c r="B10" s="109" t="s">
        <v>6</v>
      </c>
      <c r="C10" s="109"/>
      <c r="D10" s="109"/>
      <c r="E10" s="109"/>
      <c r="F10" s="109"/>
      <c r="G10" s="110"/>
      <c r="H10" s="110"/>
      <c r="I10" s="110"/>
      <c r="J10" s="119">
        <f>SUM(J7:J9)</f>
        <v>6</v>
      </c>
      <c r="K10" s="111"/>
      <c r="L10" s="111"/>
      <c r="M10" s="111"/>
      <c r="N10" s="112"/>
      <c r="O10" s="113">
        <f>SUM(O7:O7)</f>
        <v>0</v>
      </c>
      <c r="P10" s="111">
        <f>SUM(P7:P7)</f>
        <v>0</v>
      </c>
    </row>
    <row r="11" spans="2:16">
      <c r="C11"/>
    </row>
    <row r="12" spans="2:16">
      <c r="C12"/>
    </row>
    <row r="13" spans="2:16">
      <c r="C13"/>
    </row>
    <row r="14" spans="2:16">
      <c r="C14"/>
    </row>
    <row r="15" spans="2:16">
      <c r="C15"/>
    </row>
    <row r="16" spans="2:16">
      <c r="C16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  <row r="22" spans="3:3">
      <c r="C22"/>
    </row>
    <row r="23" spans="3:3">
      <c r="C23"/>
    </row>
    <row r="24" spans="3:3">
      <c r="C24"/>
    </row>
    <row r="25" spans="3:3">
      <c r="C25"/>
    </row>
    <row r="26" spans="3:3">
      <c r="C26"/>
    </row>
    <row r="27" spans="3:3">
      <c r="C27"/>
    </row>
    <row r="28" spans="3:3">
      <c r="C28"/>
    </row>
    <row r="29" spans="3:3">
      <c r="C29"/>
    </row>
    <row r="30" spans="3:3">
      <c r="C30"/>
    </row>
    <row r="31" spans="3:3">
      <c r="C31"/>
    </row>
    <row r="32" spans="3:3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</sheetData>
  <mergeCells count="16">
    <mergeCell ref="F3:I3"/>
    <mergeCell ref="B2:C2"/>
    <mergeCell ref="B4:B6"/>
    <mergeCell ref="C4:C6"/>
    <mergeCell ref="D4:D6"/>
    <mergeCell ref="E4:E6"/>
    <mergeCell ref="C7:C9"/>
    <mergeCell ref="B7:B9"/>
    <mergeCell ref="N4:N6"/>
    <mergeCell ref="O4:O6"/>
    <mergeCell ref="P4:P6"/>
    <mergeCell ref="M4:M6"/>
    <mergeCell ref="J4:J6"/>
    <mergeCell ref="K4:K6"/>
    <mergeCell ref="L4:L6"/>
    <mergeCell ref="F4:H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60066-7F72-4B11-93AF-6641B5DD924C}">
  <dimension ref="B1:P64"/>
  <sheetViews>
    <sheetView showGridLines="0" topLeftCell="A22" zoomScale="50" zoomScaleNormal="50" zoomScaleSheetLayoutView="40" zoomScalePageLayoutView="30" workbookViewId="0">
      <selection activeCell="M7" sqref="L7:M10"/>
    </sheetView>
  </sheetViews>
  <sheetFormatPr defaultColWidth="18.7109375" defaultRowHeight="18"/>
  <cols>
    <col min="1" max="1" width="2.42578125" customWidth="1"/>
    <col min="2" max="2" width="18.7109375" style="4"/>
    <col min="3" max="3" width="23.85546875" style="2" customWidth="1"/>
    <col min="4" max="4" width="23.7109375" customWidth="1"/>
    <col min="5" max="8" width="13.28515625" style="16" hidden="1" customWidth="1"/>
    <col min="9" max="9" width="14.42578125" customWidth="1"/>
    <col min="10" max="10" width="23.28515625" customWidth="1"/>
    <col min="11" max="11" width="25.42578125" customWidth="1"/>
    <col min="12" max="12" width="15.7109375" customWidth="1"/>
    <col min="13" max="13" width="25.42578125" customWidth="1"/>
    <col min="14" max="14" width="16.7109375" hidden="1" customWidth="1"/>
    <col min="15" max="15" width="27.85546875" customWidth="1"/>
  </cols>
  <sheetData>
    <row r="1" spans="2:16">
      <c r="C1"/>
    </row>
    <row r="2" spans="2:16" ht="43.5" customHeight="1">
      <c r="B2" s="152" t="s">
        <v>13</v>
      </c>
      <c r="C2" s="152"/>
      <c r="E2" s="25"/>
    </row>
    <row r="3" spans="2:16" s="1" customFormat="1" ht="55.9" customHeight="1">
      <c r="B3" s="174" t="s">
        <v>18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</row>
    <row r="4" spans="2:16" s="1" customFormat="1" ht="38.65" customHeight="1">
      <c r="B4" s="159" t="s">
        <v>10</v>
      </c>
      <c r="C4" s="161" t="s">
        <v>43</v>
      </c>
      <c r="D4" s="161" t="s">
        <v>93</v>
      </c>
      <c r="E4" s="163" t="s">
        <v>67</v>
      </c>
      <c r="F4" s="163"/>
      <c r="G4" s="163"/>
      <c r="H4" s="163"/>
      <c r="I4" s="164" t="s">
        <v>57</v>
      </c>
      <c r="J4" s="165" t="s">
        <v>2</v>
      </c>
      <c r="K4" s="165" t="s">
        <v>8</v>
      </c>
      <c r="L4" s="142" t="s">
        <v>98</v>
      </c>
      <c r="M4" s="165" t="s">
        <v>96</v>
      </c>
      <c r="N4" s="166" t="s">
        <v>45</v>
      </c>
      <c r="O4" s="166" t="s">
        <v>46</v>
      </c>
      <c r="P4" s="166" t="s">
        <v>47</v>
      </c>
    </row>
    <row r="5" spans="2:16" s="1" customFormat="1" ht="38.65" customHeight="1">
      <c r="B5" s="160"/>
      <c r="C5" s="162"/>
      <c r="D5" s="162"/>
      <c r="E5" s="56" t="s">
        <v>59</v>
      </c>
      <c r="F5" s="56" t="s">
        <v>60</v>
      </c>
      <c r="G5" s="96" t="s">
        <v>61</v>
      </c>
      <c r="H5" s="96" t="s">
        <v>62</v>
      </c>
      <c r="I5" s="145"/>
      <c r="J5" s="142"/>
      <c r="K5" s="142"/>
      <c r="L5" s="144"/>
      <c r="M5" s="142"/>
      <c r="N5" s="139"/>
      <c r="O5" s="139"/>
      <c r="P5" s="139"/>
    </row>
    <row r="6" spans="2:16" s="1" customFormat="1" ht="33" customHeight="1">
      <c r="B6" s="172" t="s">
        <v>77</v>
      </c>
      <c r="C6" s="98" t="s">
        <v>91</v>
      </c>
      <c r="D6" s="98" t="s">
        <v>94</v>
      </c>
      <c r="E6" s="15"/>
      <c r="F6" s="15"/>
      <c r="G6" s="15">
        <v>10</v>
      </c>
      <c r="H6" s="15">
        <v>10</v>
      </c>
      <c r="I6" s="24">
        <v>12</v>
      </c>
      <c r="J6" s="13">
        <v>2749</v>
      </c>
      <c r="K6" s="29">
        <f t="shared" ref="K6:K8" si="0">J6*I6</f>
        <v>32988</v>
      </c>
      <c r="L6" s="102">
        <v>0.49</v>
      </c>
      <c r="M6" s="29"/>
      <c r="N6" s="126"/>
      <c r="O6" s="127">
        <v>96970</v>
      </c>
      <c r="P6" s="28">
        <v>173.5</v>
      </c>
    </row>
    <row r="7" spans="2:16" s="1" customFormat="1" ht="33" customHeight="1">
      <c r="B7" s="172"/>
      <c r="C7" s="98" t="s">
        <v>95</v>
      </c>
      <c r="D7" s="98" t="s">
        <v>97</v>
      </c>
      <c r="E7" s="15"/>
      <c r="F7" s="15"/>
      <c r="G7" s="15">
        <v>4</v>
      </c>
      <c r="H7" s="15">
        <v>4</v>
      </c>
      <c r="I7" s="24">
        <v>10</v>
      </c>
      <c r="J7" s="13">
        <v>1335</v>
      </c>
      <c r="K7" s="29">
        <f t="shared" si="0"/>
        <v>13350</v>
      </c>
      <c r="L7" s="102">
        <v>0.47</v>
      </c>
      <c r="M7" s="29"/>
      <c r="N7" s="126"/>
      <c r="O7" s="127">
        <v>108601</v>
      </c>
      <c r="P7" s="28">
        <v>52.12</v>
      </c>
    </row>
    <row r="8" spans="2:16" s="1" customFormat="1" ht="33" customHeight="1">
      <c r="B8" s="172"/>
      <c r="C8" s="98" t="s">
        <v>92</v>
      </c>
      <c r="D8" s="98" t="s">
        <v>94</v>
      </c>
      <c r="E8" s="15"/>
      <c r="F8" s="15"/>
      <c r="G8" s="15">
        <v>10</v>
      </c>
      <c r="H8" s="15">
        <v>10</v>
      </c>
      <c r="I8" s="24">
        <v>15</v>
      </c>
      <c r="J8" s="13">
        <v>4440</v>
      </c>
      <c r="K8" s="29">
        <f t="shared" si="0"/>
        <v>66600</v>
      </c>
      <c r="L8" s="102">
        <v>0.39</v>
      </c>
      <c r="M8" s="29"/>
      <c r="N8" s="126"/>
      <c r="O8" s="127">
        <v>80808</v>
      </c>
      <c r="P8" s="28">
        <v>335.16</v>
      </c>
    </row>
    <row r="9" spans="2:16" s="3" customFormat="1" ht="42" customHeight="1">
      <c r="B9" s="6" t="s">
        <v>6</v>
      </c>
      <c r="C9" s="6"/>
      <c r="D9" s="6"/>
      <c r="E9" s="7"/>
      <c r="F9" s="7"/>
      <c r="G9" s="7"/>
      <c r="H9" s="7"/>
      <c r="I9" s="99">
        <f>SUM(I6:I8)</f>
        <v>37</v>
      </c>
      <c r="J9" s="8"/>
      <c r="K9" s="101">
        <f>SUM(K6:K8)</f>
        <v>112938</v>
      </c>
      <c r="L9" s="101"/>
      <c r="M9" s="97"/>
      <c r="N9" s="9"/>
      <c r="O9" s="12">
        <f>SUM(O6:O8)</f>
        <v>286379</v>
      </c>
      <c r="P9" s="8"/>
    </row>
    <row r="10" spans="2:16" ht="25.9" customHeight="1">
      <c r="B10" s="171"/>
      <c r="C10" s="171"/>
      <c r="M10" s="100"/>
    </row>
    <row r="11" spans="2:16" s="1" customFormat="1" ht="55.9" customHeight="1">
      <c r="B11" s="173" t="s">
        <v>101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</row>
    <row r="12" spans="2:16" s="1" customFormat="1" ht="38.65" customHeight="1">
      <c r="B12" s="159" t="s">
        <v>10</v>
      </c>
      <c r="C12" s="161" t="s">
        <v>43</v>
      </c>
      <c r="D12" s="161" t="s">
        <v>93</v>
      </c>
      <c r="E12" s="163" t="s">
        <v>67</v>
      </c>
      <c r="F12" s="163"/>
      <c r="G12" s="163"/>
      <c r="H12" s="163"/>
      <c r="I12" s="164" t="s">
        <v>57</v>
      </c>
      <c r="J12" s="165" t="s">
        <v>2</v>
      </c>
      <c r="K12" s="165" t="s">
        <v>8</v>
      </c>
      <c r="L12" s="142" t="s">
        <v>98</v>
      </c>
      <c r="M12" s="165"/>
      <c r="N12" s="166" t="s">
        <v>45</v>
      </c>
      <c r="O12" s="166" t="s">
        <v>46</v>
      </c>
      <c r="P12" s="166" t="s">
        <v>47</v>
      </c>
    </row>
    <row r="13" spans="2:16" s="1" customFormat="1" ht="38.65" customHeight="1">
      <c r="B13" s="160"/>
      <c r="C13" s="162"/>
      <c r="D13" s="162"/>
      <c r="E13" s="56" t="s">
        <v>59</v>
      </c>
      <c r="F13" s="56" t="s">
        <v>60</v>
      </c>
      <c r="G13" s="96" t="s">
        <v>61</v>
      </c>
      <c r="H13" s="96" t="s">
        <v>62</v>
      </c>
      <c r="I13" s="145"/>
      <c r="J13" s="142"/>
      <c r="K13" s="142"/>
      <c r="L13" s="144"/>
      <c r="M13" s="142"/>
      <c r="N13" s="139"/>
      <c r="O13" s="139"/>
      <c r="P13" s="139"/>
    </row>
    <row r="14" spans="2:16" s="1" customFormat="1" ht="33" customHeight="1">
      <c r="B14" s="169" t="s">
        <v>14</v>
      </c>
      <c r="C14" s="98" t="s">
        <v>91</v>
      </c>
      <c r="D14" s="98" t="s">
        <v>94</v>
      </c>
      <c r="E14" s="15"/>
      <c r="F14" s="15"/>
      <c r="G14" s="15">
        <v>10</v>
      </c>
      <c r="H14" s="15">
        <v>10</v>
      </c>
      <c r="I14" s="24">
        <v>10</v>
      </c>
      <c r="J14" s="13">
        <v>761</v>
      </c>
      <c r="K14" s="29">
        <f t="shared" ref="K14:K16" si="1">J14*I14</f>
        <v>7610</v>
      </c>
      <c r="L14" s="102">
        <v>0.49</v>
      </c>
      <c r="M14" s="29"/>
      <c r="N14" s="126"/>
      <c r="O14" s="127">
        <v>25270</v>
      </c>
      <c r="P14" s="28">
        <v>153.59</v>
      </c>
    </row>
    <row r="15" spans="2:16" s="1" customFormat="1" ht="33" customHeight="1">
      <c r="B15" s="169"/>
      <c r="C15" s="98" t="s">
        <v>95</v>
      </c>
      <c r="D15" s="98" t="s">
        <v>97</v>
      </c>
      <c r="E15" s="15"/>
      <c r="F15" s="15"/>
      <c r="G15" s="15">
        <v>4</v>
      </c>
      <c r="H15" s="15">
        <v>4</v>
      </c>
      <c r="I15" s="24">
        <v>10</v>
      </c>
      <c r="J15" s="13">
        <v>582</v>
      </c>
      <c r="K15" s="29">
        <f t="shared" si="1"/>
        <v>5820</v>
      </c>
      <c r="L15" s="102">
        <v>0.47</v>
      </c>
      <c r="M15" s="29"/>
      <c r="N15" s="126"/>
      <c r="O15" s="127">
        <v>33961</v>
      </c>
      <c r="P15" s="28">
        <v>72.66</v>
      </c>
    </row>
    <row r="16" spans="2:16" s="1" customFormat="1" ht="33" customHeight="1">
      <c r="B16" s="169"/>
      <c r="C16" s="98" t="s">
        <v>92</v>
      </c>
      <c r="D16" s="98" t="s">
        <v>99</v>
      </c>
      <c r="E16" s="15"/>
      <c r="F16" s="15"/>
      <c r="G16" s="15">
        <v>10</v>
      </c>
      <c r="H16" s="15">
        <v>10</v>
      </c>
      <c r="I16" s="24">
        <v>15</v>
      </c>
      <c r="J16" s="13">
        <v>440</v>
      </c>
      <c r="K16" s="29">
        <f t="shared" si="1"/>
        <v>6600</v>
      </c>
      <c r="L16" s="102">
        <v>0.53</v>
      </c>
      <c r="M16" s="29"/>
      <c r="N16" s="126"/>
      <c r="O16" s="127">
        <v>75575</v>
      </c>
      <c r="P16" s="28">
        <v>27.36</v>
      </c>
    </row>
    <row r="17" spans="2:16" s="3" customFormat="1" ht="42" customHeight="1">
      <c r="B17" s="6" t="s">
        <v>6</v>
      </c>
      <c r="C17" s="6"/>
      <c r="D17" s="6"/>
      <c r="E17" s="7"/>
      <c r="F17" s="7"/>
      <c r="G17" s="7"/>
      <c r="H17" s="7"/>
      <c r="I17" s="99">
        <f>SUM(I14:I16)</f>
        <v>35</v>
      </c>
      <c r="J17" s="8"/>
      <c r="K17" s="101">
        <f>SUM(K14:K16)</f>
        <v>20030</v>
      </c>
      <c r="L17" s="101"/>
      <c r="M17" s="97"/>
      <c r="N17" s="9"/>
      <c r="O17" s="12">
        <f>SUM(O14:O16)</f>
        <v>134806</v>
      </c>
      <c r="P17" s="8"/>
    </row>
    <row r="18" spans="2:16">
      <c r="C18"/>
    </row>
    <row r="19" spans="2:16" s="1" customFormat="1" ht="55.9" customHeight="1">
      <c r="B19" s="170" t="s">
        <v>18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</row>
    <row r="20" spans="2:16" s="1" customFormat="1" ht="38.65" customHeight="1">
      <c r="B20" s="159" t="s">
        <v>10</v>
      </c>
      <c r="C20" s="161" t="s">
        <v>43</v>
      </c>
      <c r="D20" s="161" t="s">
        <v>93</v>
      </c>
      <c r="E20" s="163" t="s">
        <v>67</v>
      </c>
      <c r="F20" s="163"/>
      <c r="G20" s="163"/>
      <c r="H20" s="163"/>
      <c r="I20" s="164" t="s">
        <v>57</v>
      </c>
      <c r="J20" s="165" t="s">
        <v>2</v>
      </c>
      <c r="K20" s="165" t="s">
        <v>8</v>
      </c>
      <c r="L20" s="142" t="s">
        <v>98</v>
      </c>
      <c r="M20" s="165"/>
      <c r="N20" s="166" t="s">
        <v>45</v>
      </c>
      <c r="O20" s="166" t="s">
        <v>46</v>
      </c>
      <c r="P20" s="166" t="s">
        <v>47</v>
      </c>
    </row>
    <row r="21" spans="2:16" s="1" customFormat="1" ht="38.65" customHeight="1">
      <c r="B21" s="160"/>
      <c r="C21" s="162"/>
      <c r="D21" s="162"/>
      <c r="E21" s="56" t="s">
        <v>59</v>
      </c>
      <c r="F21" s="56" t="s">
        <v>60</v>
      </c>
      <c r="G21" s="96" t="s">
        <v>61</v>
      </c>
      <c r="H21" s="96" t="s">
        <v>62</v>
      </c>
      <c r="I21" s="145"/>
      <c r="J21" s="142"/>
      <c r="K21" s="142"/>
      <c r="L21" s="144"/>
      <c r="M21" s="142"/>
      <c r="N21" s="139"/>
      <c r="O21" s="139"/>
      <c r="P21" s="139"/>
    </row>
    <row r="22" spans="2:16" s="1" customFormat="1" ht="33" customHeight="1">
      <c r="B22" s="167" t="s">
        <v>36</v>
      </c>
      <c r="C22" s="98" t="s">
        <v>91</v>
      </c>
      <c r="D22" s="98" t="s">
        <v>94</v>
      </c>
      <c r="E22" s="15"/>
      <c r="F22" s="15"/>
      <c r="G22" s="15">
        <v>10</v>
      </c>
      <c r="H22" s="15">
        <v>10</v>
      </c>
      <c r="I22" s="24">
        <v>10</v>
      </c>
      <c r="J22" s="13">
        <v>254</v>
      </c>
      <c r="K22" s="29">
        <f t="shared" ref="K22:K24" si="2">J22*I22</f>
        <v>2540</v>
      </c>
      <c r="L22" s="102">
        <v>0.49</v>
      </c>
      <c r="M22" s="29"/>
      <c r="N22" s="126"/>
      <c r="O22" s="127">
        <v>6276</v>
      </c>
      <c r="P22" s="28">
        <v>206.42</v>
      </c>
    </row>
    <row r="23" spans="2:16" s="1" customFormat="1" ht="33" customHeight="1">
      <c r="B23" s="167"/>
      <c r="C23" s="98" t="s">
        <v>95</v>
      </c>
      <c r="D23" s="98" t="s">
        <v>102</v>
      </c>
      <c r="E23" s="15"/>
      <c r="F23" s="15"/>
      <c r="G23" s="15">
        <v>4</v>
      </c>
      <c r="H23" s="15">
        <v>4</v>
      </c>
      <c r="I23" s="24">
        <f t="shared" ref="I23" si="3">SUM(E23:H23)</f>
        <v>8</v>
      </c>
      <c r="J23" s="13">
        <v>194</v>
      </c>
      <c r="K23" s="29">
        <f t="shared" si="2"/>
        <v>1552</v>
      </c>
      <c r="L23" s="102">
        <v>0.47</v>
      </c>
      <c r="M23" s="29"/>
      <c r="N23" s="126"/>
      <c r="O23" s="127">
        <v>8434</v>
      </c>
      <c r="P23" s="28">
        <v>97.53</v>
      </c>
    </row>
    <row r="24" spans="2:16" s="1" customFormat="1" ht="33" customHeight="1">
      <c r="B24" s="167"/>
      <c r="C24" s="98" t="s">
        <v>92</v>
      </c>
      <c r="D24" s="98" t="s">
        <v>94</v>
      </c>
      <c r="E24" s="15"/>
      <c r="F24" s="15"/>
      <c r="G24" s="15">
        <v>10</v>
      </c>
      <c r="H24" s="15">
        <v>10</v>
      </c>
      <c r="I24" s="24">
        <v>15</v>
      </c>
      <c r="J24" s="13">
        <v>430</v>
      </c>
      <c r="K24" s="29">
        <f t="shared" si="2"/>
        <v>6450</v>
      </c>
      <c r="L24" s="102">
        <v>0.39</v>
      </c>
      <c r="M24" s="29"/>
      <c r="N24" s="126"/>
      <c r="O24" s="127">
        <v>6276</v>
      </c>
      <c r="P24" s="28">
        <v>417.96</v>
      </c>
    </row>
    <row r="25" spans="2:16" s="3" customFormat="1" ht="42" customHeight="1">
      <c r="B25" s="6" t="s">
        <v>6</v>
      </c>
      <c r="C25" s="6"/>
      <c r="D25" s="6"/>
      <c r="E25" s="7"/>
      <c r="F25" s="7"/>
      <c r="G25" s="7"/>
      <c r="H25" s="7"/>
      <c r="I25" s="99">
        <f>SUM(I22:I24)</f>
        <v>33</v>
      </c>
      <c r="J25" s="8"/>
      <c r="K25" s="101">
        <f>SUM(K22:K24)</f>
        <v>10542</v>
      </c>
      <c r="L25" s="101"/>
      <c r="M25" s="97"/>
      <c r="N25" s="9"/>
      <c r="O25" s="12">
        <f>SUM(O22:O24)</f>
        <v>20986</v>
      </c>
      <c r="P25" s="8"/>
    </row>
    <row r="26" spans="2:16">
      <c r="C26"/>
    </row>
    <row r="27" spans="2:16" s="1" customFormat="1" ht="55.9" customHeight="1">
      <c r="B27" s="168" t="s">
        <v>100</v>
      </c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</row>
    <row r="28" spans="2:16" s="1" customFormat="1" ht="38.65" customHeight="1">
      <c r="B28" s="159" t="s">
        <v>10</v>
      </c>
      <c r="C28" s="161" t="s">
        <v>43</v>
      </c>
      <c r="D28" s="161" t="s">
        <v>93</v>
      </c>
      <c r="E28" s="163" t="s">
        <v>67</v>
      </c>
      <c r="F28" s="163"/>
      <c r="G28" s="163"/>
      <c r="H28" s="163"/>
      <c r="I28" s="164" t="s">
        <v>57</v>
      </c>
      <c r="J28" s="165" t="s">
        <v>2</v>
      </c>
      <c r="K28" s="165" t="s">
        <v>8</v>
      </c>
      <c r="L28" s="142" t="s">
        <v>98</v>
      </c>
      <c r="M28" s="165"/>
      <c r="N28" s="166" t="s">
        <v>45</v>
      </c>
      <c r="O28" s="166" t="s">
        <v>46</v>
      </c>
      <c r="P28" s="166" t="s">
        <v>47</v>
      </c>
    </row>
    <row r="29" spans="2:16" s="1" customFormat="1" ht="38.65" customHeight="1">
      <c r="B29" s="160"/>
      <c r="C29" s="162"/>
      <c r="D29" s="162"/>
      <c r="E29" s="56" t="s">
        <v>59</v>
      </c>
      <c r="F29" s="56" t="s">
        <v>60</v>
      </c>
      <c r="G29" s="96" t="s">
        <v>61</v>
      </c>
      <c r="H29" s="96" t="s">
        <v>62</v>
      </c>
      <c r="I29" s="145"/>
      <c r="J29" s="142"/>
      <c r="K29" s="142"/>
      <c r="L29" s="144"/>
      <c r="M29" s="142"/>
      <c r="N29" s="139"/>
      <c r="O29" s="139"/>
      <c r="P29" s="139"/>
    </row>
    <row r="30" spans="2:16" s="1" customFormat="1" ht="33" customHeight="1">
      <c r="B30" s="157" t="s">
        <v>78</v>
      </c>
      <c r="C30" s="98" t="s">
        <v>91</v>
      </c>
      <c r="D30" s="98" t="s">
        <v>94</v>
      </c>
      <c r="E30" s="15"/>
      <c r="F30" s="15"/>
      <c r="G30" s="15">
        <v>10</v>
      </c>
      <c r="H30" s="15">
        <v>10</v>
      </c>
      <c r="I30" s="24">
        <v>10</v>
      </c>
      <c r="J30" s="13">
        <v>254</v>
      </c>
      <c r="K30" s="29">
        <f t="shared" ref="K30:K32" si="4">J30*I30</f>
        <v>2540</v>
      </c>
      <c r="L30" s="102">
        <v>0.49</v>
      </c>
      <c r="M30" s="29"/>
      <c r="N30" s="126"/>
      <c r="O30" s="128">
        <v>3887</v>
      </c>
      <c r="P30" s="28">
        <v>333.26</v>
      </c>
    </row>
    <row r="31" spans="2:16" s="1" customFormat="1" ht="33" customHeight="1">
      <c r="B31" s="157"/>
      <c r="C31" s="98" t="s">
        <v>95</v>
      </c>
      <c r="D31" s="98" t="s">
        <v>102</v>
      </c>
      <c r="E31" s="15"/>
      <c r="F31" s="15"/>
      <c r="G31" s="15">
        <v>4</v>
      </c>
      <c r="H31" s="15">
        <v>4</v>
      </c>
      <c r="I31" s="24">
        <f t="shared" ref="I31" si="5">SUM(E31:H31)</f>
        <v>8</v>
      </c>
      <c r="J31" s="13">
        <v>194</v>
      </c>
      <c r="K31" s="29">
        <f t="shared" si="4"/>
        <v>1552</v>
      </c>
      <c r="L31" s="102">
        <v>0.47</v>
      </c>
      <c r="M31" s="29"/>
      <c r="N31" s="126"/>
      <c r="O31" s="128">
        <v>5224</v>
      </c>
      <c r="P31" s="28">
        <v>157.46</v>
      </c>
    </row>
    <row r="32" spans="2:16" s="1" customFormat="1" ht="33" customHeight="1">
      <c r="B32" s="157"/>
      <c r="C32" s="98" t="s">
        <v>92</v>
      </c>
      <c r="D32" s="98" t="s">
        <v>94</v>
      </c>
      <c r="E32" s="15"/>
      <c r="F32" s="15"/>
      <c r="G32" s="15">
        <v>10</v>
      </c>
      <c r="H32" s="15">
        <v>10</v>
      </c>
      <c r="I32" s="24">
        <v>15</v>
      </c>
      <c r="J32" s="13">
        <v>430</v>
      </c>
      <c r="K32" s="29">
        <f t="shared" si="4"/>
        <v>6450</v>
      </c>
      <c r="L32" s="102">
        <v>0.39</v>
      </c>
      <c r="M32" s="29"/>
      <c r="N32" s="126"/>
      <c r="O32" s="128">
        <v>3887</v>
      </c>
      <c r="P32" s="28">
        <v>674</v>
      </c>
    </row>
    <row r="33" spans="2:16" s="3" customFormat="1" ht="42" customHeight="1">
      <c r="B33" s="6" t="s">
        <v>6</v>
      </c>
      <c r="C33" s="6"/>
      <c r="D33" s="6"/>
      <c r="E33" s="7"/>
      <c r="F33" s="7"/>
      <c r="G33" s="7"/>
      <c r="H33" s="7"/>
      <c r="I33" s="99">
        <f>SUM(I30:I32)</f>
        <v>33</v>
      </c>
      <c r="J33" s="8"/>
      <c r="K33" s="101">
        <f>SUM(K30:K32)</f>
        <v>10542</v>
      </c>
      <c r="L33" s="101"/>
      <c r="M33" s="97"/>
      <c r="N33" s="9"/>
      <c r="O33" s="12">
        <f>SUM(O30:O32)</f>
        <v>12998</v>
      </c>
      <c r="P33" s="8"/>
    </row>
    <row r="34" spans="2:16">
      <c r="C34"/>
    </row>
    <row r="35" spans="2:16" s="1" customFormat="1" ht="55.9" customHeight="1">
      <c r="B35" s="158" t="s">
        <v>103</v>
      </c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</row>
    <row r="36" spans="2:16" s="1" customFormat="1" ht="38.65" customHeight="1">
      <c r="B36" s="159" t="s">
        <v>10</v>
      </c>
      <c r="C36" s="161" t="s">
        <v>43</v>
      </c>
      <c r="D36" s="161" t="s">
        <v>93</v>
      </c>
      <c r="E36" s="163" t="s">
        <v>67</v>
      </c>
      <c r="F36" s="163"/>
      <c r="G36" s="163"/>
      <c r="H36" s="163"/>
      <c r="I36" s="164" t="s">
        <v>57</v>
      </c>
      <c r="J36" s="165" t="s">
        <v>2</v>
      </c>
      <c r="K36" s="165" t="s">
        <v>8</v>
      </c>
      <c r="L36" s="142" t="s">
        <v>98</v>
      </c>
      <c r="M36" s="165"/>
      <c r="N36" s="166" t="s">
        <v>45</v>
      </c>
      <c r="O36" s="166" t="s">
        <v>46</v>
      </c>
      <c r="P36" s="166" t="s">
        <v>47</v>
      </c>
    </row>
    <row r="37" spans="2:16" s="1" customFormat="1" ht="38.65" customHeight="1">
      <c r="B37" s="160"/>
      <c r="C37" s="162"/>
      <c r="D37" s="162"/>
      <c r="E37" s="56" t="s">
        <v>59</v>
      </c>
      <c r="F37" s="56" t="s">
        <v>60</v>
      </c>
      <c r="G37" s="96" t="s">
        <v>61</v>
      </c>
      <c r="H37" s="96" t="s">
        <v>62</v>
      </c>
      <c r="I37" s="145"/>
      <c r="J37" s="142"/>
      <c r="K37" s="142"/>
      <c r="L37" s="144"/>
      <c r="M37" s="142"/>
      <c r="N37" s="139"/>
      <c r="O37" s="139"/>
      <c r="P37" s="139"/>
    </row>
    <row r="38" spans="2:16" s="1" customFormat="1" ht="33" customHeight="1">
      <c r="B38" s="156" t="s">
        <v>25</v>
      </c>
      <c r="C38" s="98" t="s">
        <v>91</v>
      </c>
      <c r="D38" s="98" t="s">
        <v>94</v>
      </c>
      <c r="E38" s="15"/>
      <c r="F38" s="15"/>
      <c r="G38" s="15">
        <v>10</v>
      </c>
      <c r="H38" s="15">
        <v>10</v>
      </c>
      <c r="I38" s="24">
        <v>10</v>
      </c>
      <c r="J38" s="13">
        <v>394</v>
      </c>
      <c r="K38" s="29">
        <f t="shared" ref="K38:K40" si="6">J38*I38</f>
        <v>3940</v>
      </c>
      <c r="L38" s="102">
        <v>0.49</v>
      </c>
      <c r="M38" s="29"/>
      <c r="N38" s="126"/>
      <c r="O38" s="128">
        <v>8589</v>
      </c>
      <c r="P38" s="28">
        <v>233.96</v>
      </c>
    </row>
    <row r="39" spans="2:16" s="1" customFormat="1" ht="33" customHeight="1">
      <c r="B39" s="156"/>
      <c r="C39" s="98" t="s">
        <v>95</v>
      </c>
      <c r="D39" s="98" t="s">
        <v>102</v>
      </c>
      <c r="E39" s="15"/>
      <c r="F39" s="15"/>
      <c r="G39" s="15">
        <v>4</v>
      </c>
      <c r="H39" s="15">
        <v>4</v>
      </c>
      <c r="I39" s="24">
        <f t="shared" ref="I39" si="7">SUM(E39:H39)</f>
        <v>8</v>
      </c>
      <c r="J39" s="13">
        <v>294</v>
      </c>
      <c r="K39" s="29">
        <f t="shared" si="6"/>
        <v>2352</v>
      </c>
      <c r="L39" s="102">
        <v>0.47</v>
      </c>
      <c r="M39" s="29"/>
      <c r="N39" s="126"/>
      <c r="O39" s="128">
        <v>11543</v>
      </c>
      <c r="P39" s="28">
        <v>108</v>
      </c>
    </row>
    <row r="40" spans="2:16" s="1" customFormat="1" ht="33" customHeight="1">
      <c r="B40" s="156"/>
      <c r="C40" s="98" t="s">
        <v>92</v>
      </c>
      <c r="D40" s="98" t="s">
        <v>94</v>
      </c>
      <c r="E40" s="15"/>
      <c r="F40" s="15"/>
      <c r="G40" s="15">
        <v>10</v>
      </c>
      <c r="H40" s="15">
        <v>10</v>
      </c>
      <c r="I40" s="24">
        <v>15</v>
      </c>
      <c r="J40" s="13">
        <v>620</v>
      </c>
      <c r="K40" s="29">
        <f t="shared" si="6"/>
        <v>9300</v>
      </c>
      <c r="L40" s="102">
        <v>0.39</v>
      </c>
      <c r="M40" s="29"/>
      <c r="N40" s="126"/>
      <c r="O40" s="128">
        <v>17177</v>
      </c>
      <c r="P40" s="28">
        <v>440.35</v>
      </c>
    </row>
    <row r="41" spans="2:16" s="3" customFormat="1" ht="42" customHeight="1">
      <c r="B41" s="6" t="s">
        <v>6</v>
      </c>
      <c r="C41" s="6"/>
      <c r="D41" s="6"/>
      <c r="E41" s="7"/>
      <c r="F41" s="7"/>
      <c r="G41" s="7"/>
      <c r="H41" s="7"/>
      <c r="I41" s="99">
        <f>SUM(I38:I40)</f>
        <v>33</v>
      </c>
      <c r="J41" s="8"/>
      <c r="K41" s="101">
        <f>SUM(K38:K40)</f>
        <v>15592</v>
      </c>
      <c r="L41" s="101"/>
      <c r="M41" s="97"/>
      <c r="N41" s="9"/>
      <c r="O41" s="12">
        <f>SUM(O38:O40)</f>
        <v>37309</v>
      </c>
      <c r="P41" s="8"/>
    </row>
    <row r="42" spans="2:16">
      <c r="C42"/>
    </row>
    <row r="43" spans="2:16" ht="37.15" customHeight="1">
      <c r="B43" s="6" t="s">
        <v>6</v>
      </c>
      <c r="C43" s="6"/>
      <c r="D43" s="6"/>
      <c r="E43" s="7"/>
      <c r="F43" s="7"/>
      <c r="G43" s="7"/>
      <c r="H43" s="7"/>
      <c r="I43" s="99"/>
      <c r="J43" s="8"/>
      <c r="K43" s="101"/>
      <c r="L43" s="101"/>
      <c r="M43" s="97">
        <f>M41+M33+M25+M17+M9</f>
        <v>0</v>
      </c>
      <c r="N43" s="9"/>
      <c r="O43" s="12">
        <f>O41+O33+O25+O17+O9</f>
        <v>492478</v>
      </c>
      <c r="P43" s="8"/>
    </row>
    <row r="44" spans="2:16">
      <c r="C44"/>
    </row>
    <row r="45" spans="2:16">
      <c r="C45"/>
    </row>
    <row r="46" spans="2:16">
      <c r="C46"/>
    </row>
    <row r="47" spans="2:16">
      <c r="C47"/>
    </row>
    <row r="48" spans="2:16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</sheetData>
  <mergeCells count="72">
    <mergeCell ref="L4:L5"/>
    <mergeCell ref="B10:C10"/>
    <mergeCell ref="B6:B8"/>
    <mergeCell ref="B11:P11"/>
    <mergeCell ref="B2:C2"/>
    <mergeCell ref="B4:B5"/>
    <mergeCell ref="C4:C5"/>
    <mergeCell ref="D4:D5"/>
    <mergeCell ref="B3:P3"/>
    <mergeCell ref="O4:O5"/>
    <mergeCell ref="P4:P5"/>
    <mergeCell ref="I4:I5"/>
    <mergeCell ref="J4:J5"/>
    <mergeCell ref="K4:K5"/>
    <mergeCell ref="N4:N5"/>
    <mergeCell ref="M4:M5"/>
    <mergeCell ref="E4:H4"/>
    <mergeCell ref="B12:B13"/>
    <mergeCell ref="C12:C13"/>
    <mergeCell ref="D12:D13"/>
    <mergeCell ref="E12:H12"/>
    <mergeCell ref="N12:N13"/>
    <mergeCell ref="O12:O13"/>
    <mergeCell ref="P12:P13"/>
    <mergeCell ref="B14:B16"/>
    <mergeCell ref="B19:P19"/>
    <mergeCell ref="I12:I13"/>
    <mergeCell ref="J12:J13"/>
    <mergeCell ref="K12:K13"/>
    <mergeCell ref="L12:L13"/>
    <mergeCell ref="M12:M13"/>
    <mergeCell ref="B20:B21"/>
    <mergeCell ref="C20:C21"/>
    <mergeCell ref="D20:D21"/>
    <mergeCell ref="E20:H20"/>
    <mergeCell ref="I20:I21"/>
    <mergeCell ref="J20:J21"/>
    <mergeCell ref="K20:K21"/>
    <mergeCell ref="L20:L21"/>
    <mergeCell ref="M20:M21"/>
    <mergeCell ref="N20:N21"/>
    <mergeCell ref="O20:O21"/>
    <mergeCell ref="P20:P21"/>
    <mergeCell ref="B22:B24"/>
    <mergeCell ref="B27:P27"/>
    <mergeCell ref="B28:B29"/>
    <mergeCell ref="C28:C29"/>
    <mergeCell ref="D28:D29"/>
    <mergeCell ref="E28:H28"/>
    <mergeCell ref="I28:I29"/>
    <mergeCell ref="J28:J29"/>
    <mergeCell ref="K28:K29"/>
    <mergeCell ref="L28:L29"/>
    <mergeCell ref="M28:M29"/>
    <mergeCell ref="N28:N29"/>
    <mergeCell ref="O28:O29"/>
    <mergeCell ref="P28:P29"/>
    <mergeCell ref="B38:B40"/>
    <mergeCell ref="B30:B32"/>
    <mergeCell ref="B35:P35"/>
    <mergeCell ref="B36:B37"/>
    <mergeCell ref="C36:C37"/>
    <mergeCell ref="D36:D37"/>
    <mergeCell ref="E36:H36"/>
    <mergeCell ref="I36:I37"/>
    <mergeCell ref="J36:J37"/>
    <mergeCell ref="K36:K37"/>
    <mergeCell ref="L36:L37"/>
    <mergeCell ref="M36:M37"/>
    <mergeCell ref="N36:N37"/>
    <mergeCell ref="O36:O37"/>
    <mergeCell ref="P36:P37"/>
  </mergeCells>
  <pageMargins left="0.51181102362204722" right="0.51181102362204722" top="0.78740157480314965" bottom="0.78740157480314965" header="0.31496062992125984" footer="0.31496062992125984"/>
  <pageSetup paperSize="9" scale="3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M33"/>
  <sheetViews>
    <sheetView showGridLines="0" zoomScale="40" zoomScaleNormal="40" zoomScaleSheetLayoutView="15" workbookViewId="0">
      <selection activeCell="B2" sqref="B2"/>
    </sheetView>
  </sheetViews>
  <sheetFormatPr defaultColWidth="9.28515625" defaultRowHeight="21"/>
  <cols>
    <col min="1" max="1" width="1.7109375" style="30" customWidth="1"/>
    <col min="2" max="2" width="25.85546875" style="30" customWidth="1"/>
    <col min="3" max="3" width="24.28515625" style="41" customWidth="1"/>
    <col min="4" max="4" width="35.28515625" style="30" customWidth="1"/>
    <col min="5" max="8" width="14" style="42" customWidth="1"/>
    <col min="9" max="9" width="10.7109375" style="30" customWidth="1"/>
    <col min="10" max="10" width="22.42578125" style="30" customWidth="1"/>
    <col min="11" max="11" width="17.28515625" style="41" customWidth="1"/>
    <col min="12" max="12" width="31.7109375" style="30" customWidth="1"/>
    <col min="13" max="13" width="0" style="30" hidden="1" customWidth="1"/>
    <col min="14" max="16384" width="9.28515625" style="30"/>
  </cols>
  <sheetData>
    <row r="2" spans="2:13" s="43" customFormat="1" ht="63.4" customHeight="1">
      <c r="B2" s="95"/>
      <c r="K2" s="44"/>
    </row>
    <row r="3" spans="2:13" ht="48.4" customHeight="1">
      <c r="B3" s="211" t="s">
        <v>68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</row>
    <row r="4" spans="2:13" ht="34.15" customHeight="1">
      <c r="B4" s="224" t="s">
        <v>4</v>
      </c>
      <c r="C4" s="225" t="s">
        <v>0</v>
      </c>
      <c r="D4" s="224" t="s">
        <v>17</v>
      </c>
      <c r="E4" s="226" t="s">
        <v>67</v>
      </c>
      <c r="F4" s="226"/>
      <c r="G4" s="226"/>
      <c r="H4" s="226"/>
      <c r="I4" s="227"/>
      <c r="J4" s="228"/>
      <c r="K4" s="224"/>
      <c r="L4" s="224"/>
    </row>
    <row r="5" spans="2:13" ht="39" customHeight="1">
      <c r="B5" s="229"/>
      <c r="C5" s="230"/>
      <c r="D5" s="229"/>
      <c r="E5" s="231" t="s">
        <v>59</v>
      </c>
      <c r="F5" s="231" t="s">
        <v>60</v>
      </c>
      <c r="G5" s="232" t="s">
        <v>61</v>
      </c>
      <c r="H5" s="232" t="s">
        <v>62</v>
      </c>
      <c r="I5" s="227"/>
      <c r="J5" s="228"/>
      <c r="K5" s="229"/>
      <c r="L5" s="224"/>
    </row>
    <row r="6" spans="2:13" ht="47.25" customHeight="1">
      <c r="B6" s="233" t="s">
        <v>53</v>
      </c>
      <c r="C6" s="234" t="s">
        <v>5</v>
      </c>
      <c r="D6" s="235" t="s">
        <v>58</v>
      </c>
      <c r="E6" s="236"/>
      <c r="F6" s="236">
        <v>3</v>
      </c>
      <c r="G6" s="236">
        <v>3</v>
      </c>
      <c r="H6" s="236">
        <v>3</v>
      </c>
      <c r="I6" s="237"/>
      <c r="J6" s="238"/>
      <c r="K6" s="239"/>
      <c r="L6" s="240"/>
      <c r="M6" s="125"/>
    </row>
    <row r="7" spans="2:13" ht="47.25" customHeight="1">
      <c r="B7" s="241"/>
      <c r="C7" s="234" t="s">
        <v>119</v>
      </c>
      <c r="D7" s="235" t="s">
        <v>143</v>
      </c>
      <c r="E7" s="236"/>
      <c r="F7" s="236">
        <v>5</v>
      </c>
      <c r="G7" s="236">
        <v>5</v>
      </c>
      <c r="H7" s="236">
        <v>5</v>
      </c>
      <c r="I7" s="237"/>
      <c r="J7" s="238"/>
      <c r="K7" s="239"/>
      <c r="L7" s="240"/>
    </row>
    <row r="8" spans="2:13" ht="47.25" customHeight="1">
      <c r="B8" s="233" t="s">
        <v>14</v>
      </c>
      <c r="C8" s="242" t="s">
        <v>55</v>
      </c>
      <c r="D8" s="235" t="s">
        <v>120</v>
      </c>
      <c r="E8" s="236"/>
      <c r="F8" s="236">
        <v>3</v>
      </c>
      <c r="G8" s="236">
        <v>3</v>
      </c>
      <c r="H8" s="236">
        <v>3</v>
      </c>
      <c r="I8" s="237"/>
      <c r="J8" s="238"/>
      <c r="K8" s="239"/>
      <c r="L8" s="240"/>
    </row>
    <row r="9" spans="2:13" ht="47.25" customHeight="1">
      <c r="B9" s="241"/>
      <c r="C9" s="243"/>
      <c r="D9" s="235" t="s">
        <v>192</v>
      </c>
      <c r="E9" s="236"/>
      <c r="F9" s="236">
        <v>5</v>
      </c>
      <c r="G9" s="236">
        <v>5</v>
      </c>
      <c r="H9" s="236">
        <v>5</v>
      </c>
      <c r="I9" s="237"/>
      <c r="J9" s="238"/>
      <c r="K9" s="239"/>
      <c r="L9" s="240"/>
    </row>
    <row r="10" spans="2:13" ht="47.25" customHeight="1">
      <c r="B10" s="233" t="s">
        <v>37</v>
      </c>
      <c r="C10" s="242" t="s">
        <v>40</v>
      </c>
      <c r="D10" s="235" t="s">
        <v>193</v>
      </c>
      <c r="E10" s="236"/>
      <c r="F10" s="236">
        <v>3</v>
      </c>
      <c r="G10" s="236">
        <v>3</v>
      </c>
      <c r="H10" s="236">
        <v>3</v>
      </c>
      <c r="I10" s="237"/>
      <c r="J10" s="238"/>
      <c r="K10" s="239"/>
      <c r="L10" s="240"/>
    </row>
    <row r="11" spans="2:13" ht="47.25" customHeight="1">
      <c r="B11" s="241"/>
      <c r="C11" s="243"/>
      <c r="D11" s="235" t="s">
        <v>194</v>
      </c>
      <c r="E11" s="236"/>
      <c r="F11" s="236">
        <v>5</v>
      </c>
      <c r="G11" s="236">
        <v>5</v>
      </c>
      <c r="H11" s="236">
        <v>5</v>
      </c>
      <c r="I11" s="237"/>
      <c r="J11" s="238"/>
      <c r="K11" s="239"/>
      <c r="L11" s="240"/>
    </row>
    <row r="12" spans="2:13" ht="47.25" customHeight="1">
      <c r="B12" s="233" t="s">
        <v>50</v>
      </c>
      <c r="C12" s="242" t="s">
        <v>55</v>
      </c>
      <c r="D12" s="235" t="s">
        <v>54</v>
      </c>
      <c r="E12" s="236"/>
      <c r="F12" s="236">
        <v>3</v>
      </c>
      <c r="G12" s="236">
        <v>3</v>
      </c>
      <c r="H12" s="236">
        <v>3</v>
      </c>
      <c r="I12" s="237"/>
      <c r="J12" s="238"/>
      <c r="K12" s="239"/>
      <c r="L12" s="240"/>
    </row>
    <row r="13" spans="2:13" ht="47.25" customHeight="1">
      <c r="B13" s="241"/>
      <c r="C13" s="243"/>
      <c r="D13" s="235" t="s">
        <v>192</v>
      </c>
      <c r="E13" s="236"/>
      <c r="F13" s="236">
        <v>5</v>
      </c>
      <c r="G13" s="236">
        <v>5</v>
      </c>
      <c r="H13" s="236">
        <v>5</v>
      </c>
      <c r="I13" s="237"/>
      <c r="J13" s="238"/>
      <c r="K13" s="239"/>
      <c r="L13" s="240"/>
    </row>
    <row r="14" spans="2:13" ht="47.25" customHeight="1">
      <c r="B14" s="233" t="s">
        <v>30</v>
      </c>
      <c r="C14" s="242" t="s">
        <v>55</v>
      </c>
      <c r="D14" s="235" t="s">
        <v>54</v>
      </c>
      <c r="E14" s="236"/>
      <c r="F14" s="236">
        <v>3</v>
      </c>
      <c r="G14" s="236">
        <v>3</v>
      </c>
      <c r="H14" s="236">
        <v>3</v>
      </c>
      <c r="I14" s="237"/>
      <c r="J14" s="238"/>
      <c r="K14" s="239"/>
      <c r="L14" s="240"/>
    </row>
    <row r="15" spans="2:13" ht="47.25" customHeight="1">
      <c r="B15" s="241"/>
      <c r="C15" s="243"/>
      <c r="D15" s="235" t="s">
        <v>192</v>
      </c>
      <c r="E15" s="236"/>
      <c r="F15" s="236">
        <v>5</v>
      </c>
      <c r="G15" s="236">
        <v>5</v>
      </c>
      <c r="H15" s="236">
        <v>5</v>
      </c>
      <c r="I15" s="237"/>
      <c r="J15" s="238"/>
      <c r="K15" s="239"/>
      <c r="L15" s="240"/>
    </row>
    <row r="16" spans="2:13" ht="47.25" customHeight="1">
      <c r="B16" s="233" t="s">
        <v>52</v>
      </c>
      <c r="C16" s="242" t="s">
        <v>55</v>
      </c>
      <c r="D16" s="235" t="s">
        <v>54</v>
      </c>
      <c r="E16" s="236"/>
      <c r="F16" s="236">
        <v>3</v>
      </c>
      <c r="G16" s="236">
        <v>3</v>
      </c>
      <c r="H16" s="236">
        <v>3</v>
      </c>
      <c r="I16" s="237"/>
      <c r="J16" s="238"/>
      <c r="K16" s="239"/>
      <c r="L16" s="240"/>
    </row>
    <row r="17" spans="2:13" ht="47.25" customHeight="1">
      <c r="B17" s="241"/>
      <c r="C17" s="243"/>
      <c r="D17" s="235" t="s">
        <v>192</v>
      </c>
      <c r="E17" s="236"/>
      <c r="F17" s="236">
        <v>5</v>
      </c>
      <c r="G17" s="236">
        <v>5</v>
      </c>
      <c r="H17" s="236">
        <v>5</v>
      </c>
      <c r="I17" s="237"/>
      <c r="J17" s="238"/>
      <c r="K17" s="239"/>
      <c r="L17" s="240"/>
    </row>
    <row r="18" spans="2:13" ht="47.25" customHeight="1">
      <c r="B18" s="233" t="s">
        <v>49</v>
      </c>
      <c r="C18" s="242" t="s">
        <v>55</v>
      </c>
      <c r="D18" s="235" t="s">
        <v>54</v>
      </c>
      <c r="E18" s="236"/>
      <c r="F18" s="236">
        <v>3</v>
      </c>
      <c r="G18" s="236">
        <v>3</v>
      </c>
      <c r="H18" s="236">
        <v>3</v>
      </c>
      <c r="I18" s="237"/>
      <c r="J18" s="238"/>
      <c r="K18" s="239"/>
      <c r="L18" s="240"/>
    </row>
    <row r="19" spans="2:13" ht="47.25" customHeight="1">
      <c r="B19" s="241"/>
      <c r="C19" s="243"/>
      <c r="D19" s="235" t="s">
        <v>192</v>
      </c>
      <c r="E19" s="236"/>
      <c r="F19" s="236">
        <v>5</v>
      </c>
      <c r="G19" s="236">
        <v>5</v>
      </c>
      <c r="H19" s="236">
        <v>5</v>
      </c>
      <c r="I19" s="237"/>
      <c r="J19" s="238"/>
      <c r="K19" s="239"/>
      <c r="L19" s="240"/>
    </row>
    <row r="20" spans="2:13" ht="47.25" customHeight="1">
      <c r="B20" s="244" t="s">
        <v>51</v>
      </c>
      <c r="C20" s="245" t="s">
        <v>69</v>
      </c>
      <c r="D20" s="235" t="s">
        <v>54</v>
      </c>
      <c r="E20" s="236"/>
      <c r="F20" s="236">
        <v>5</v>
      </c>
      <c r="G20" s="236">
        <v>5</v>
      </c>
      <c r="H20" s="236">
        <v>5</v>
      </c>
      <c r="I20" s="237"/>
      <c r="J20" s="238"/>
      <c r="K20" s="239"/>
      <c r="L20" s="240"/>
      <c r="M20" s="125"/>
    </row>
    <row r="21" spans="2:13" ht="47.25" customHeight="1">
      <c r="B21" s="233" t="s">
        <v>78</v>
      </c>
      <c r="C21" s="242" t="s">
        <v>40</v>
      </c>
      <c r="D21" s="235" t="s">
        <v>193</v>
      </c>
      <c r="E21" s="236"/>
      <c r="F21" s="236">
        <v>3</v>
      </c>
      <c r="G21" s="236">
        <v>3</v>
      </c>
      <c r="H21" s="236">
        <v>3</v>
      </c>
      <c r="I21" s="237"/>
      <c r="J21" s="238"/>
      <c r="K21" s="239"/>
      <c r="L21" s="240"/>
    </row>
    <row r="22" spans="2:13" ht="47.25" customHeight="1">
      <c r="B22" s="241"/>
      <c r="C22" s="243"/>
      <c r="D22" s="235" t="s">
        <v>194</v>
      </c>
      <c r="E22" s="236"/>
      <c r="F22" s="236">
        <v>5</v>
      </c>
      <c r="G22" s="236">
        <v>5</v>
      </c>
      <c r="H22" s="236">
        <v>5</v>
      </c>
      <c r="I22" s="237"/>
      <c r="J22" s="238"/>
      <c r="K22" s="239"/>
      <c r="L22" s="240"/>
    </row>
    <row r="23" spans="2:13" ht="47.25" customHeight="1">
      <c r="B23" s="233" t="s">
        <v>36</v>
      </c>
      <c r="C23" s="242" t="s">
        <v>55</v>
      </c>
      <c r="D23" s="235" t="s">
        <v>54</v>
      </c>
      <c r="E23" s="236"/>
      <c r="F23" s="236">
        <v>3</v>
      </c>
      <c r="G23" s="236">
        <v>3</v>
      </c>
      <c r="H23" s="236">
        <v>3</v>
      </c>
      <c r="I23" s="237"/>
      <c r="J23" s="238"/>
      <c r="K23" s="239"/>
      <c r="L23" s="240"/>
    </row>
    <row r="24" spans="2:13" ht="47.25" customHeight="1">
      <c r="B24" s="241"/>
      <c r="C24" s="243"/>
      <c r="D24" s="235" t="s">
        <v>192</v>
      </c>
      <c r="E24" s="236"/>
      <c r="F24" s="236">
        <v>5</v>
      </c>
      <c r="G24" s="236">
        <v>5</v>
      </c>
      <c r="H24" s="236">
        <v>5</v>
      </c>
      <c r="I24" s="237"/>
      <c r="J24" s="238"/>
      <c r="K24" s="239"/>
      <c r="L24" s="240"/>
    </row>
    <row r="25" spans="2:13" ht="47.25" customHeight="1">
      <c r="B25" s="233" t="s">
        <v>38</v>
      </c>
      <c r="C25" s="242" t="s">
        <v>40</v>
      </c>
      <c r="D25" s="235" t="s">
        <v>193</v>
      </c>
      <c r="E25" s="236"/>
      <c r="F25" s="236">
        <v>3</v>
      </c>
      <c r="G25" s="236">
        <v>3</v>
      </c>
      <c r="H25" s="236">
        <v>3</v>
      </c>
      <c r="I25" s="237"/>
      <c r="J25" s="238"/>
      <c r="K25" s="239"/>
      <c r="L25" s="240"/>
    </row>
    <row r="26" spans="2:13" ht="47.25" customHeight="1">
      <c r="B26" s="241"/>
      <c r="C26" s="243"/>
      <c r="D26" s="235" t="s">
        <v>194</v>
      </c>
      <c r="E26" s="236"/>
      <c r="F26" s="236">
        <v>5</v>
      </c>
      <c r="G26" s="236">
        <v>5</v>
      </c>
      <c r="H26" s="236">
        <v>5</v>
      </c>
      <c r="I26" s="237"/>
      <c r="J26" s="238"/>
      <c r="K26" s="239"/>
      <c r="L26" s="240"/>
    </row>
    <row r="27" spans="2:13" ht="47.25" customHeight="1">
      <c r="B27" s="233" t="s">
        <v>39</v>
      </c>
      <c r="C27" s="242" t="s">
        <v>40</v>
      </c>
      <c r="D27" s="235" t="s">
        <v>193</v>
      </c>
      <c r="E27" s="236"/>
      <c r="F27" s="236">
        <v>3</v>
      </c>
      <c r="G27" s="236">
        <v>3</v>
      </c>
      <c r="H27" s="236">
        <v>3</v>
      </c>
      <c r="I27" s="237"/>
      <c r="J27" s="238"/>
      <c r="K27" s="239"/>
      <c r="L27" s="240"/>
    </row>
    <row r="28" spans="2:13" ht="47.25" customHeight="1">
      <c r="B28" s="241"/>
      <c r="C28" s="243"/>
      <c r="D28" s="235" t="s">
        <v>194</v>
      </c>
      <c r="E28" s="236"/>
      <c r="F28" s="236">
        <v>5</v>
      </c>
      <c r="G28" s="236">
        <v>5</v>
      </c>
      <c r="H28" s="236">
        <v>5</v>
      </c>
      <c r="I28" s="237"/>
      <c r="J28" s="238"/>
      <c r="K28" s="239"/>
      <c r="L28" s="240"/>
    </row>
    <row r="29" spans="2:13" ht="47.25" customHeight="1">
      <c r="B29" s="233" t="s">
        <v>25</v>
      </c>
      <c r="C29" s="242" t="s">
        <v>55</v>
      </c>
      <c r="D29" s="235" t="s">
        <v>54</v>
      </c>
      <c r="E29" s="236"/>
      <c r="F29" s="236">
        <v>3</v>
      </c>
      <c r="G29" s="236">
        <v>3</v>
      </c>
      <c r="H29" s="236">
        <v>3</v>
      </c>
      <c r="I29" s="237"/>
      <c r="J29" s="238"/>
      <c r="K29" s="239"/>
      <c r="L29" s="240"/>
    </row>
    <row r="30" spans="2:13" ht="47.25" customHeight="1">
      <c r="B30" s="241"/>
      <c r="C30" s="243"/>
      <c r="D30" s="235" t="s">
        <v>192</v>
      </c>
      <c r="E30" s="236"/>
      <c r="F30" s="236">
        <v>4</v>
      </c>
      <c r="G30" s="236">
        <v>4</v>
      </c>
      <c r="H30" s="236">
        <v>4</v>
      </c>
      <c r="I30" s="237"/>
      <c r="J30" s="238"/>
      <c r="K30" s="239"/>
      <c r="L30" s="240"/>
    </row>
    <row r="31" spans="2:13" ht="47.25" customHeight="1">
      <c r="B31" s="246" t="s">
        <v>48</v>
      </c>
      <c r="C31" s="247" t="s">
        <v>55</v>
      </c>
      <c r="D31" s="235" t="s">
        <v>121</v>
      </c>
      <c r="E31" s="236"/>
      <c r="F31" s="236">
        <v>3</v>
      </c>
      <c r="G31" s="236">
        <v>3</v>
      </c>
      <c r="H31" s="236">
        <v>3</v>
      </c>
      <c r="I31" s="237"/>
      <c r="J31" s="238"/>
      <c r="K31" s="239"/>
      <c r="L31" s="240"/>
    </row>
    <row r="32" spans="2:13" ht="47.25" customHeight="1">
      <c r="B32" s="248"/>
      <c r="C32" s="249"/>
      <c r="D32" s="235" t="s">
        <v>192</v>
      </c>
      <c r="E32" s="236"/>
      <c r="F32" s="236">
        <v>5</v>
      </c>
      <c r="G32" s="236">
        <v>5</v>
      </c>
      <c r="H32" s="236">
        <v>5</v>
      </c>
      <c r="I32" s="237"/>
      <c r="J32" s="238"/>
      <c r="K32" s="239"/>
      <c r="L32" s="240"/>
    </row>
    <row r="33" spans="2:12" s="50" customFormat="1" ht="42" customHeight="1">
      <c r="B33" s="250" t="s">
        <v>3</v>
      </c>
      <c r="C33" s="251"/>
      <c r="D33" s="250"/>
      <c r="E33" s="252"/>
      <c r="F33" s="252"/>
      <c r="G33" s="252"/>
      <c r="H33" s="252"/>
      <c r="I33" s="253"/>
      <c r="J33" s="254"/>
      <c r="K33" s="254"/>
      <c r="L33" s="255"/>
    </row>
  </sheetData>
  <mergeCells count="34">
    <mergeCell ref="B6:B7"/>
    <mergeCell ref="B3:L3"/>
    <mergeCell ref="L4:L5"/>
    <mergeCell ref="I4:I5"/>
    <mergeCell ref="J4:J5"/>
    <mergeCell ref="B4:B5"/>
    <mergeCell ref="C4:C5"/>
    <mergeCell ref="D4:D5"/>
    <mergeCell ref="K4:K5"/>
    <mergeCell ref="E4:H4"/>
    <mergeCell ref="C8:C9"/>
    <mergeCell ref="B8:B9"/>
    <mergeCell ref="B14:B15"/>
    <mergeCell ref="C14:C15"/>
    <mergeCell ref="B29:B30"/>
    <mergeCell ref="C29:C30"/>
    <mergeCell ref="B16:B17"/>
    <mergeCell ref="C16:C17"/>
    <mergeCell ref="B18:B19"/>
    <mergeCell ref="C18:C19"/>
    <mergeCell ref="B27:B28"/>
    <mergeCell ref="C27:C28"/>
    <mergeCell ref="B10:B11"/>
    <mergeCell ref="C10:C11"/>
    <mergeCell ref="B21:B22"/>
    <mergeCell ref="C21:C22"/>
    <mergeCell ref="C31:C32"/>
    <mergeCell ref="B31:B32"/>
    <mergeCell ref="B23:B24"/>
    <mergeCell ref="C23:C24"/>
    <mergeCell ref="C12:C13"/>
    <mergeCell ref="B12:B13"/>
    <mergeCell ref="B25:B26"/>
    <mergeCell ref="C25:C26"/>
  </mergeCells>
  <pageMargins left="0.51181102362204722" right="0.51181102362204722" top="0.78740157480314965" bottom="0.78740157480314965" header="0.31496062992125984" footer="0.31496062992125984"/>
  <pageSetup paperSize="8" scale="7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5832B-9484-40DF-A234-81249A12A70D}">
  <sheetPr>
    <tabColor theme="6" tint="0.39997558519241921"/>
  </sheetPr>
  <dimension ref="A1:K13"/>
  <sheetViews>
    <sheetView showGridLines="0" zoomScaleNormal="100" workbookViewId="0">
      <selection activeCell="P6" sqref="P6"/>
    </sheetView>
  </sheetViews>
  <sheetFormatPr defaultColWidth="8.7109375" defaultRowHeight="15"/>
  <cols>
    <col min="1" max="1" width="1.140625" style="57" customWidth="1"/>
    <col min="2" max="2" width="21.28515625" style="58" customWidth="1"/>
    <col min="3" max="3" width="10.7109375" style="57" customWidth="1"/>
    <col min="4" max="4" width="40" style="57" customWidth="1"/>
    <col min="5" max="6" width="11.7109375" style="57" customWidth="1"/>
    <col min="7" max="7" width="16.28515625" style="57" customWidth="1"/>
    <col min="8" max="8" width="14.5703125" style="57" hidden="1" customWidth="1"/>
    <col min="9" max="9" width="13.42578125" style="57" hidden="1" customWidth="1"/>
    <col min="10" max="10" width="12.28515625" style="57" customWidth="1"/>
    <col min="11" max="11" width="15.7109375" style="57" customWidth="1"/>
    <col min="12" max="16384" width="8.7109375" style="57"/>
  </cols>
  <sheetData>
    <row r="1" spans="1:11" ht="55.1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</row>
    <row r="2" spans="1:11" ht="5.65" customHeight="1"/>
    <row r="3" spans="1:11" ht="22.15" customHeight="1">
      <c r="B3" s="177" t="s">
        <v>71</v>
      </c>
      <c r="C3" s="177"/>
      <c r="D3" s="177"/>
      <c r="E3" s="177"/>
      <c r="F3" s="177"/>
      <c r="G3" s="177"/>
      <c r="H3" s="177"/>
      <c r="I3" s="177"/>
      <c r="J3" s="177"/>
      <c r="K3" s="177"/>
    </row>
    <row r="4" spans="1:11" s="81" customFormat="1" ht="33" customHeight="1">
      <c r="B4" s="178" t="s">
        <v>43</v>
      </c>
      <c r="C4" s="179"/>
      <c r="D4" s="180"/>
      <c r="E4" s="83"/>
      <c r="F4" s="82" t="s">
        <v>74</v>
      </c>
      <c r="G4" s="82" t="s">
        <v>73</v>
      </c>
      <c r="H4" s="82"/>
      <c r="I4" s="82"/>
      <c r="J4" s="82"/>
      <c r="K4" s="82"/>
    </row>
    <row r="5" spans="1:11" s="66" customFormat="1" ht="52.5" customHeight="1">
      <c r="B5" s="181" t="s">
        <v>118</v>
      </c>
      <c r="C5" s="182"/>
      <c r="D5" s="183"/>
      <c r="E5" s="186" t="s">
        <v>71</v>
      </c>
      <c r="F5" s="188" t="s">
        <v>72</v>
      </c>
      <c r="G5" s="190" t="s">
        <v>122</v>
      </c>
      <c r="H5" s="192"/>
      <c r="I5" s="194"/>
      <c r="J5" s="184"/>
      <c r="K5" s="196"/>
    </row>
    <row r="6" spans="1:11" s="66" customFormat="1" ht="216" customHeight="1">
      <c r="B6" s="80"/>
      <c r="C6" s="79"/>
      <c r="D6" s="78"/>
      <c r="E6" s="187"/>
      <c r="F6" s="189"/>
      <c r="G6" s="191"/>
      <c r="H6" s="193"/>
      <c r="I6" s="195"/>
      <c r="J6" s="185"/>
      <c r="K6" s="197"/>
    </row>
    <row r="7" spans="1:11" s="66" customFormat="1" ht="21.4" customHeight="1">
      <c r="B7" s="77" t="s">
        <v>1</v>
      </c>
      <c r="C7" s="76"/>
      <c r="D7" s="76"/>
      <c r="E7" s="76"/>
      <c r="F7" s="75"/>
      <c r="G7" s="74"/>
      <c r="H7" s="74"/>
      <c r="I7" s="74"/>
      <c r="J7" s="74"/>
      <c r="K7" s="73"/>
    </row>
    <row r="8" spans="1:11" s="66" customFormat="1" ht="14.25" customHeight="1">
      <c r="B8" s="72"/>
      <c r="C8" s="71"/>
      <c r="D8" s="71"/>
      <c r="E8" s="71"/>
      <c r="F8" s="70"/>
      <c r="G8" s="69"/>
      <c r="H8" s="69"/>
      <c r="I8" s="69"/>
      <c r="J8" s="69"/>
      <c r="K8" s="68"/>
    </row>
    <row r="9" spans="1:11" s="66" customFormat="1" ht="16.899999999999999" customHeight="1">
      <c r="B9" s="67"/>
      <c r="C9" s="61"/>
      <c r="D9" s="61"/>
      <c r="E9" s="61"/>
      <c r="F9" s="60"/>
    </row>
    <row r="10" spans="1:11">
      <c r="B10" s="62"/>
      <c r="C10" s="61"/>
      <c r="D10" s="61"/>
      <c r="E10" s="61"/>
      <c r="F10" s="60"/>
      <c r="G10" s="59"/>
      <c r="H10" s="59"/>
      <c r="I10" s="59"/>
      <c r="J10" s="59"/>
      <c r="K10" s="59"/>
    </row>
    <row r="11" spans="1:11">
      <c r="B11" s="62"/>
      <c r="C11" s="65"/>
      <c r="D11" s="65"/>
      <c r="E11" s="65"/>
      <c r="F11" s="60"/>
      <c r="G11" s="59"/>
      <c r="H11" s="59"/>
      <c r="I11" s="59"/>
      <c r="J11" s="59"/>
      <c r="K11" s="59"/>
    </row>
    <row r="12" spans="1:11">
      <c r="B12" s="64"/>
      <c r="C12" s="63"/>
      <c r="D12" s="63"/>
      <c r="E12" s="63"/>
      <c r="F12" s="60"/>
      <c r="G12" s="59"/>
      <c r="H12" s="59"/>
      <c r="I12" s="59"/>
      <c r="J12" s="59"/>
      <c r="K12" s="59"/>
    </row>
    <row r="13" spans="1:11">
      <c r="B13" s="62"/>
      <c r="C13" s="61"/>
      <c r="D13" s="61"/>
      <c r="E13" s="61"/>
      <c r="F13" s="60"/>
      <c r="G13" s="59"/>
      <c r="H13" s="59"/>
      <c r="I13" s="59"/>
      <c r="J13" s="59"/>
      <c r="K13" s="59"/>
    </row>
  </sheetData>
  <mergeCells count="10">
    <mergeCell ref="B3:K3"/>
    <mergeCell ref="B4:D4"/>
    <mergeCell ref="B5:D5"/>
    <mergeCell ref="J5:J6"/>
    <mergeCell ref="E5:E6"/>
    <mergeCell ref="F5:F6"/>
    <mergeCell ref="G5:G6"/>
    <mergeCell ref="H5:H6"/>
    <mergeCell ref="I5:I6"/>
    <mergeCell ref="K5:K6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6BD36-B899-4662-BCE8-ECC9CC4B488C}">
  <sheetPr>
    <tabColor theme="6" tint="0.39997558519241921"/>
  </sheetPr>
  <dimension ref="A1:K15"/>
  <sheetViews>
    <sheetView showGridLines="0" zoomScale="70" zoomScaleNormal="70" workbookViewId="0">
      <selection activeCell="I9" sqref="I9"/>
    </sheetView>
  </sheetViews>
  <sheetFormatPr defaultColWidth="8.7109375" defaultRowHeight="15"/>
  <cols>
    <col min="1" max="1" width="1.140625" style="57" customWidth="1"/>
    <col min="2" max="2" width="21.28515625" style="58" customWidth="1"/>
    <col min="3" max="3" width="10.7109375" style="57" customWidth="1"/>
    <col min="4" max="4" width="44.85546875" style="57" customWidth="1"/>
    <col min="5" max="5" width="11.7109375" style="57" customWidth="1"/>
    <col min="6" max="6" width="13" style="57" customWidth="1"/>
    <col min="7" max="7" width="16.28515625" style="57" customWidth="1"/>
    <col min="8" max="8" width="14.5703125" style="57" customWidth="1"/>
    <col min="9" max="9" width="13.42578125" style="57" customWidth="1"/>
    <col min="10" max="10" width="12.28515625" style="57" customWidth="1"/>
    <col min="11" max="11" width="15.5703125" style="57" customWidth="1"/>
    <col min="12" max="16384" width="8.7109375" style="57"/>
  </cols>
  <sheetData>
    <row r="1" spans="1:11" ht="55.1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</row>
    <row r="2" spans="1:11" ht="5.65" customHeight="1"/>
    <row r="3" spans="1:11" ht="22.15" customHeight="1">
      <c r="B3" s="177" t="s">
        <v>128</v>
      </c>
      <c r="C3" s="177"/>
      <c r="D3" s="177"/>
      <c r="E3" s="177"/>
      <c r="F3" s="177"/>
      <c r="G3" s="177"/>
      <c r="H3" s="177"/>
      <c r="I3" s="177"/>
      <c r="J3" s="177"/>
      <c r="K3" s="177"/>
    </row>
    <row r="4" spans="1:11" s="81" customFormat="1" ht="33" customHeight="1">
      <c r="B4" s="178" t="s">
        <v>43</v>
      </c>
      <c r="C4" s="179"/>
      <c r="D4" s="180"/>
      <c r="E4" s="83"/>
      <c r="F4" s="82" t="s">
        <v>12</v>
      </c>
      <c r="G4" s="82" t="s">
        <v>73</v>
      </c>
      <c r="H4" s="82" t="s">
        <v>2</v>
      </c>
      <c r="I4" s="82" t="s">
        <v>123</v>
      </c>
      <c r="J4" s="82" t="s">
        <v>124</v>
      </c>
      <c r="K4" s="82" t="s">
        <v>65</v>
      </c>
    </row>
    <row r="5" spans="1:11" s="66" customFormat="1" ht="49.9" customHeight="1">
      <c r="B5" s="181"/>
      <c r="C5" s="182"/>
      <c r="D5" s="183"/>
      <c r="E5" s="186" t="s">
        <v>128</v>
      </c>
      <c r="F5" s="188" t="s">
        <v>129</v>
      </c>
      <c r="G5" s="190" t="s">
        <v>122</v>
      </c>
      <c r="H5" s="192">
        <v>3135.36</v>
      </c>
      <c r="I5" s="194">
        <v>5</v>
      </c>
      <c r="J5" s="184">
        <v>850</v>
      </c>
      <c r="K5" s="196">
        <v>16188</v>
      </c>
    </row>
    <row r="6" spans="1:11" s="66" customFormat="1" ht="94.15" customHeight="1">
      <c r="B6" s="198"/>
      <c r="C6" s="199"/>
      <c r="D6" s="200"/>
      <c r="E6" s="204"/>
      <c r="F6" s="205"/>
      <c r="G6" s="206"/>
      <c r="H6" s="207"/>
      <c r="I6" s="208"/>
      <c r="J6" s="209"/>
      <c r="K6" s="210"/>
    </row>
    <row r="7" spans="1:11" s="66" customFormat="1" ht="49.9" customHeight="1">
      <c r="B7" s="198"/>
      <c r="C7" s="199"/>
      <c r="D7" s="200"/>
      <c r="E7" s="204"/>
      <c r="F7" s="205"/>
      <c r="G7" s="206"/>
      <c r="H7" s="207"/>
      <c r="I7" s="208"/>
      <c r="J7" s="209"/>
      <c r="K7" s="210"/>
    </row>
    <row r="8" spans="1:11" s="66" customFormat="1" ht="110.45" customHeight="1">
      <c r="B8" s="201"/>
      <c r="C8" s="202"/>
      <c r="D8" s="203"/>
      <c r="E8" s="187"/>
      <c r="F8" s="189"/>
      <c r="G8" s="191"/>
      <c r="H8" s="193"/>
      <c r="I8" s="195"/>
      <c r="J8" s="185"/>
      <c r="K8" s="197"/>
    </row>
    <row r="9" spans="1:11" s="66" customFormat="1" ht="21.4" customHeight="1">
      <c r="B9" s="77" t="s">
        <v>1</v>
      </c>
      <c r="C9" s="76"/>
      <c r="D9" s="76"/>
      <c r="E9" s="76"/>
      <c r="F9" s="75"/>
      <c r="G9" s="74"/>
      <c r="H9" s="74"/>
      <c r="I9" s="74"/>
      <c r="J9" s="74"/>
      <c r="K9" s="73">
        <f>SUM(K5)</f>
        <v>16188</v>
      </c>
    </row>
    <row r="10" spans="1:11" s="66" customFormat="1" ht="14.25" customHeight="1">
      <c r="B10" s="72"/>
      <c r="C10" s="71"/>
      <c r="D10" s="71"/>
      <c r="E10" s="71"/>
      <c r="F10" s="70"/>
      <c r="G10" s="69"/>
      <c r="H10" s="69"/>
      <c r="I10" s="69"/>
      <c r="J10" s="69"/>
      <c r="K10" s="68"/>
    </row>
    <row r="11" spans="1:11" s="66" customFormat="1" ht="16.899999999999999" customHeight="1">
      <c r="B11" s="67"/>
      <c r="C11" s="61"/>
      <c r="D11" s="61"/>
      <c r="E11" s="61"/>
      <c r="F11" s="60"/>
    </row>
    <row r="12" spans="1:11">
      <c r="B12" s="62"/>
      <c r="C12" s="61"/>
      <c r="D12" s="61"/>
      <c r="E12" s="61"/>
      <c r="F12" s="60"/>
      <c r="G12" s="59"/>
      <c r="H12" s="59"/>
      <c r="I12" s="59"/>
      <c r="J12" s="59"/>
      <c r="K12" s="59"/>
    </row>
    <row r="13" spans="1:11">
      <c r="B13" s="62"/>
      <c r="C13" s="65"/>
      <c r="D13" s="65"/>
      <c r="E13" s="65"/>
      <c r="F13" s="60"/>
      <c r="G13" s="59"/>
      <c r="H13" s="59"/>
      <c r="I13" s="59"/>
      <c r="J13" s="59"/>
      <c r="K13" s="59"/>
    </row>
    <row r="14" spans="1:11">
      <c r="B14" s="64"/>
      <c r="C14" s="63"/>
      <c r="D14" s="63"/>
      <c r="E14" s="63"/>
      <c r="F14" s="60"/>
      <c r="G14" s="59"/>
      <c r="H14" s="59"/>
      <c r="I14" s="59"/>
      <c r="J14" s="59"/>
      <c r="K14" s="59"/>
    </row>
    <row r="15" spans="1:11">
      <c r="B15" s="62"/>
      <c r="C15" s="61"/>
      <c r="D15" s="61"/>
      <c r="E15" s="61"/>
      <c r="F15" s="60"/>
      <c r="G15" s="59"/>
      <c r="H15" s="59"/>
      <c r="I15" s="59"/>
      <c r="J15" s="59"/>
      <c r="K15" s="59"/>
    </row>
  </sheetData>
  <mergeCells count="10">
    <mergeCell ref="B5:D8"/>
    <mergeCell ref="B3:K3"/>
    <mergeCell ref="B4:D4"/>
    <mergeCell ref="E5:E8"/>
    <mergeCell ref="F5:F8"/>
    <mergeCell ref="G5:G8"/>
    <mergeCell ref="H5:H8"/>
    <mergeCell ref="I5:I8"/>
    <mergeCell ref="J5:J8"/>
    <mergeCell ref="K5:K8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M36"/>
  <sheetViews>
    <sheetView showGridLines="0" topLeftCell="B10" zoomScale="40" zoomScaleNormal="40" zoomScaleSheetLayoutView="50" workbookViewId="0">
      <selection activeCell="S19" sqref="S19"/>
    </sheetView>
  </sheetViews>
  <sheetFormatPr defaultColWidth="8.7109375" defaultRowHeight="18"/>
  <cols>
    <col min="1" max="1" width="1.7109375" customWidth="1"/>
    <col min="2" max="2" width="43.7109375" style="4" customWidth="1"/>
    <col min="3" max="3" width="25.85546875" customWidth="1"/>
    <col min="4" max="4" width="24.28515625" style="16" customWidth="1"/>
    <col min="5" max="8" width="18.7109375" style="16" customWidth="1"/>
    <col min="9" max="9" width="13.28515625" customWidth="1"/>
    <col min="10" max="10" width="26.28515625" customWidth="1"/>
    <col min="11" max="11" width="21.7109375" customWidth="1"/>
    <col min="12" max="12" width="26.28515625" customWidth="1"/>
    <col min="13" max="13" width="29.85546875" customWidth="1"/>
  </cols>
  <sheetData>
    <row r="2" spans="2:13" ht="39.4" customHeight="1">
      <c r="B2" s="18" t="s">
        <v>35</v>
      </c>
    </row>
    <row r="3" spans="2:13" s="1" customFormat="1" ht="72" customHeight="1">
      <c r="B3" s="211" t="s">
        <v>68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</row>
    <row r="4" spans="2:13" s="1" customFormat="1" ht="36" customHeight="1">
      <c r="B4" s="213" t="s">
        <v>4</v>
      </c>
      <c r="C4" s="212" t="s">
        <v>19</v>
      </c>
      <c r="D4" s="212" t="s">
        <v>12</v>
      </c>
      <c r="E4" s="163" t="s">
        <v>67</v>
      </c>
      <c r="F4" s="163"/>
      <c r="G4" s="163"/>
      <c r="H4" s="163"/>
      <c r="I4" s="214" t="s">
        <v>9</v>
      </c>
      <c r="J4" s="212" t="s">
        <v>2</v>
      </c>
      <c r="K4" s="212" t="s">
        <v>64</v>
      </c>
      <c r="L4" s="212" t="s">
        <v>66</v>
      </c>
      <c r="M4" s="212" t="s">
        <v>65</v>
      </c>
    </row>
    <row r="5" spans="2:13" s="1" customFormat="1" ht="36" customHeight="1">
      <c r="B5" s="213"/>
      <c r="C5" s="212"/>
      <c r="D5" s="212"/>
      <c r="E5" s="45" t="s">
        <v>59</v>
      </c>
      <c r="F5" s="45" t="s">
        <v>60</v>
      </c>
      <c r="G5" s="21" t="s">
        <v>61</v>
      </c>
      <c r="H5" s="21" t="s">
        <v>62</v>
      </c>
      <c r="I5" s="214"/>
      <c r="J5" s="212"/>
      <c r="K5" s="212"/>
      <c r="L5" s="212"/>
      <c r="M5" s="212"/>
    </row>
    <row r="6" spans="2:13" s="10" customFormat="1" ht="53.65" customHeight="1">
      <c r="B6" s="33" t="s">
        <v>50</v>
      </c>
      <c r="C6" s="34">
        <v>195874</v>
      </c>
      <c r="D6" s="27" t="s">
        <v>35</v>
      </c>
      <c r="E6" s="35"/>
      <c r="F6" s="35"/>
      <c r="G6" s="35"/>
      <c r="H6" s="35"/>
      <c r="I6" s="51">
        <v>3</v>
      </c>
      <c r="J6" s="54">
        <v>2977</v>
      </c>
      <c r="K6" s="36">
        <v>0.74</v>
      </c>
      <c r="L6" s="54"/>
      <c r="M6" s="26"/>
    </row>
    <row r="7" spans="2:13" s="10" customFormat="1" ht="53.65" customHeight="1">
      <c r="B7" s="33" t="s">
        <v>37</v>
      </c>
      <c r="C7" s="34">
        <v>233744</v>
      </c>
      <c r="D7" s="27" t="s">
        <v>35</v>
      </c>
      <c r="E7" s="35"/>
      <c r="F7" s="35"/>
      <c r="G7" s="35"/>
      <c r="H7" s="35"/>
      <c r="I7" s="51">
        <v>3</v>
      </c>
      <c r="J7" s="54">
        <v>2977</v>
      </c>
      <c r="K7" s="36">
        <v>0.74</v>
      </c>
      <c r="L7" s="54"/>
      <c r="M7" s="26"/>
    </row>
    <row r="8" spans="2:13" s="10" customFormat="1" ht="53.65" customHeight="1">
      <c r="B8" s="33" t="s">
        <v>30</v>
      </c>
      <c r="C8" s="34">
        <v>374272</v>
      </c>
      <c r="D8" s="27" t="s">
        <v>35</v>
      </c>
      <c r="E8" s="35"/>
      <c r="F8" s="35"/>
      <c r="G8" s="35"/>
      <c r="H8" s="35"/>
      <c r="I8" s="51">
        <v>3</v>
      </c>
      <c r="J8" s="54">
        <v>3747</v>
      </c>
      <c r="K8" s="36">
        <f t="shared" ref="K8:K16" si="0">1-(L8/J8)</f>
        <v>1</v>
      </c>
      <c r="L8" s="54"/>
      <c r="M8" s="26"/>
    </row>
    <row r="9" spans="2:13" s="10" customFormat="1" ht="53.65" customHeight="1">
      <c r="B9" s="33" t="s">
        <v>14</v>
      </c>
      <c r="C9" s="34">
        <v>1194094</v>
      </c>
      <c r="D9" s="27" t="s">
        <v>35</v>
      </c>
      <c r="E9" s="35"/>
      <c r="F9" s="35"/>
      <c r="G9" s="35"/>
      <c r="H9" s="35"/>
      <c r="I9" s="51">
        <v>5</v>
      </c>
      <c r="J9" s="54">
        <v>2977</v>
      </c>
      <c r="K9" s="36">
        <f t="shared" si="0"/>
        <v>1</v>
      </c>
      <c r="L9" s="54"/>
      <c r="M9" s="26"/>
    </row>
    <row r="10" spans="2:13" s="10" customFormat="1" ht="53.65" customHeight="1">
      <c r="B10" s="33" t="s">
        <v>29</v>
      </c>
      <c r="C10" s="34">
        <v>398611</v>
      </c>
      <c r="D10" s="27" t="s">
        <v>35</v>
      </c>
      <c r="E10" s="35"/>
      <c r="F10" s="35"/>
      <c r="G10" s="35"/>
      <c r="H10" s="35"/>
      <c r="I10" s="51">
        <v>3</v>
      </c>
      <c r="J10" s="54">
        <v>2977</v>
      </c>
      <c r="K10" s="36">
        <f t="shared" si="0"/>
        <v>1</v>
      </c>
      <c r="L10" s="54"/>
      <c r="M10" s="26"/>
    </row>
    <row r="11" spans="2:13" s="10" customFormat="1" ht="53.65" hidden="1" customHeight="1">
      <c r="B11" s="33" t="s">
        <v>26</v>
      </c>
      <c r="C11" s="34"/>
      <c r="D11" s="27"/>
      <c r="E11" s="35"/>
      <c r="F11" s="35"/>
      <c r="G11" s="35"/>
      <c r="H11" s="35"/>
      <c r="I11" s="51"/>
      <c r="J11" s="54"/>
      <c r="K11" s="36"/>
      <c r="L11" s="54"/>
      <c r="M11" s="26"/>
    </row>
    <row r="12" spans="2:13" s="10" customFormat="1" ht="53.65" hidden="1" customHeight="1">
      <c r="B12" s="33" t="s">
        <v>32</v>
      </c>
      <c r="C12" s="34"/>
      <c r="D12" s="27"/>
      <c r="E12" s="35"/>
      <c r="F12" s="35"/>
      <c r="G12" s="35"/>
      <c r="H12" s="35"/>
      <c r="I12" s="52"/>
      <c r="J12" s="54"/>
      <c r="K12" s="36"/>
      <c r="L12" s="54"/>
      <c r="M12" s="26"/>
    </row>
    <row r="13" spans="2:13" s="10" customFormat="1" ht="53.65" customHeight="1">
      <c r="B13" s="33" t="s">
        <v>34</v>
      </c>
      <c r="C13" s="34">
        <v>311230</v>
      </c>
      <c r="D13" s="27" t="s">
        <v>35</v>
      </c>
      <c r="E13" s="35"/>
      <c r="F13" s="35"/>
      <c r="G13" s="35"/>
      <c r="H13" s="35"/>
      <c r="I13" s="51">
        <v>3</v>
      </c>
      <c r="J13" s="54">
        <v>2977</v>
      </c>
      <c r="K13" s="36">
        <f t="shared" si="0"/>
        <v>1</v>
      </c>
      <c r="L13" s="54"/>
      <c r="M13" s="26"/>
    </row>
    <row r="14" spans="2:13" s="10" customFormat="1" ht="53.65" customHeight="1">
      <c r="B14" s="33" t="s">
        <v>21</v>
      </c>
      <c r="C14" s="34">
        <v>1365899</v>
      </c>
      <c r="D14" s="27" t="s">
        <v>35</v>
      </c>
      <c r="E14" s="35"/>
      <c r="F14" s="35"/>
      <c r="G14" s="35"/>
      <c r="H14" s="35"/>
      <c r="I14" s="51">
        <v>4</v>
      </c>
      <c r="J14" s="54">
        <v>2977</v>
      </c>
      <c r="K14" s="36">
        <f t="shared" si="0"/>
        <v>1</v>
      </c>
      <c r="L14" s="54"/>
      <c r="M14" s="26"/>
    </row>
    <row r="15" spans="2:13" s="10" customFormat="1" ht="53.65" customHeight="1">
      <c r="B15" s="33" t="s">
        <v>31</v>
      </c>
      <c r="C15" s="34">
        <v>366519</v>
      </c>
      <c r="D15" s="27" t="s">
        <v>35</v>
      </c>
      <c r="E15" s="35"/>
      <c r="F15" s="35"/>
      <c r="G15" s="35"/>
      <c r="H15" s="35"/>
      <c r="I15" s="51">
        <v>3</v>
      </c>
      <c r="J15" s="54">
        <v>2977</v>
      </c>
      <c r="K15" s="36">
        <f t="shared" si="0"/>
        <v>1</v>
      </c>
      <c r="L15" s="54"/>
      <c r="M15" s="26"/>
    </row>
    <row r="16" spans="2:13" s="10" customFormat="1" ht="53.65" customHeight="1">
      <c r="B16" s="33" t="s">
        <v>27</v>
      </c>
      <c r="C16" s="34">
        <v>414810</v>
      </c>
      <c r="D16" s="27" t="s">
        <v>35</v>
      </c>
      <c r="E16" s="35"/>
      <c r="F16" s="35"/>
      <c r="G16" s="35"/>
      <c r="H16" s="35"/>
      <c r="I16" s="51">
        <v>3</v>
      </c>
      <c r="J16" s="54">
        <v>3747</v>
      </c>
      <c r="K16" s="36">
        <f t="shared" si="0"/>
        <v>1</v>
      </c>
      <c r="L16" s="54"/>
      <c r="M16" s="26"/>
    </row>
    <row r="17" spans="2:13" s="10" customFormat="1" ht="53.65" customHeight="1">
      <c r="B17" s="33" t="s">
        <v>52</v>
      </c>
      <c r="C17" s="37">
        <v>237130</v>
      </c>
      <c r="D17" s="27" t="s">
        <v>35</v>
      </c>
      <c r="E17" s="35"/>
      <c r="F17" s="35"/>
      <c r="G17" s="35"/>
      <c r="H17" s="35"/>
      <c r="I17" s="51">
        <v>3</v>
      </c>
      <c r="J17" s="54">
        <v>3747</v>
      </c>
      <c r="K17" s="36">
        <f t="shared" ref="K17:K28" si="1">1-(L17/J17)</f>
        <v>1</v>
      </c>
      <c r="L17" s="54"/>
      <c r="M17" s="26"/>
    </row>
    <row r="18" spans="2:13" s="10" customFormat="1" ht="53.65" customHeight="1">
      <c r="B18" s="38" t="s">
        <v>23</v>
      </c>
      <c r="C18" s="37">
        <v>696850</v>
      </c>
      <c r="D18" s="27" t="s">
        <v>35</v>
      </c>
      <c r="E18" s="35"/>
      <c r="F18" s="35"/>
      <c r="G18" s="35"/>
      <c r="H18" s="35"/>
      <c r="I18" s="53">
        <v>3</v>
      </c>
      <c r="J18" s="54">
        <v>2977</v>
      </c>
      <c r="K18" s="36">
        <f t="shared" si="1"/>
        <v>1</v>
      </c>
      <c r="L18" s="54"/>
      <c r="M18" s="26"/>
    </row>
    <row r="19" spans="2:13" s="10" customFormat="1" ht="53.65" customHeight="1">
      <c r="B19" s="38" t="s">
        <v>28</v>
      </c>
      <c r="C19" s="34">
        <v>400949</v>
      </c>
      <c r="D19" s="27" t="s">
        <v>35</v>
      </c>
      <c r="E19" s="35"/>
      <c r="F19" s="35"/>
      <c r="G19" s="35"/>
      <c r="H19" s="35"/>
      <c r="I19" s="53">
        <v>3</v>
      </c>
      <c r="J19" s="54">
        <v>2977</v>
      </c>
      <c r="K19" s="36">
        <f t="shared" si="1"/>
        <v>1</v>
      </c>
      <c r="L19" s="54"/>
      <c r="M19" s="26"/>
    </row>
    <row r="20" spans="2:13" s="10" customFormat="1" ht="53.65" customHeight="1">
      <c r="B20" s="38" t="s">
        <v>33</v>
      </c>
      <c r="C20" s="34">
        <v>319146</v>
      </c>
      <c r="D20" s="27" t="s">
        <v>35</v>
      </c>
      <c r="E20" s="35"/>
      <c r="F20" s="35"/>
      <c r="G20" s="35"/>
      <c r="H20" s="35"/>
      <c r="I20" s="53">
        <v>3</v>
      </c>
      <c r="J20" s="54">
        <v>3747</v>
      </c>
      <c r="K20" s="36">
        <f t="shared" si="1"/>
        <v>1</v>
      </c>
      <c r="L20" s="54"/>
      <c r="M20" s="26"/>
    </row>
    <row r="21" spans="2:13" s="10" customFormat="1" ht="53.65" hidden="1" customHeight="1">
      <c r="B21" s="38" t="s">
        <v>49</v>
      </c>
      <c r="C21" s="34"/>
      <c r="D21" s="27"/>
      <c r="E21" s="35"/>
      <c r="F21" s="35"/>
      <c r="G21" s="35"/>
      <c r="H21" s="35"/>
      <c r="I21" s="53"/>
      <c r="J21" s="54"/>
      <c r="K21" s="36"/>
      <c r="L21" s="54"/>
      <c r="M21" s="26"/>
    </row>
    <row r="22" spans="2:13" s="10" customFormat="1" ht="53.65" customHeight="1">
      <c r="B22" s="38" t="s">
        <v>51</v>
      </c>
      <c r="C22" s="34">
        <v>204797</v>
      </c>
      <c r="D22" s="27" t="s">
        <v>35</v>
      </c>
      <c r="E22" s="35"/>
      <c r="F22" s="35"/>
      <c r="G22" s="35"/>
      <c r="H22" s="35"/>
      <c r="I22" s="53">
        <v>3</v>
      </c>
      <c r="J22" s="54">
        <v>2977</v>
      </c>
      <c r="K22" s="36">
        <f t="shared" si="1"/>
        <v>1</v>
      </c>
      <c r="L22" s="54"/>
      <c r="M22" s="26"/>
    </row>
    <row r="23" spans="2:13" s="10" customFormat="1" ht="53.65" customHeight="1">
      <c r="B23" s="38" t="s">
        <v>22</v>
      </c>
      <c r="C23" s="34">
        <v>716109</v>
      </c>
      <c r="D23" s="27" t="s">
        <v>35</v>
      </c>
      <c r="E23" s="35"/>
      <c r="F23" s="35"/>
      <c r="G23" s="35"/>
      <c r="H23" s="35"/>
      <c r="I23" s="53">
        <v>3</v>
      </c>
      <c r="J23" s="54">
        <v>2977</v>
      </c>
      <c r="K23" s="36">
        <f t="shared" si="1"/>
        <v>1</v>
      </c>
      <c r="L23" s="54"/>
      <c r="M23" s="26"/>
    </row>
    <row r="24" spans="2:13" s="10" customFormat="1" ht="53.65" customHeight="1">
      <c r="B24" s="39" t="s">
        <v>25</v>
      </c>
      <c r="C24" s="34">
        <v>432957</v>
      </c>
      <c r="D24" s="27" t="s">
        <v>35</v>
      </c>
      <c r="E24" s="35"/>
      <c r="F24" s="35"/>
      <c r="G24" s="35"/>
      <c r="H24" s="35"/>
      <c r="I24" s="53">
        <v>3</v>
      </c>
      <c r="J24" s="54">
        <v>3747</v>
      </c>
      <c r="K24" s="36">
        <f t="shared" si="1"/>
        <v>1</v>
      </c>
      <c r="L24" s="54"/>
      <c r="M24" s="26"/>
    </row>
    <row r="25" spans="2:13" s="10" customFormat="1" ht="53.65" hidden="1" customHeight="1">
      <c r="B25" s="39" t="s">
        <v>63</v>
      </c>
      <c r="C25" s="34"/>
      <c r="D25" s="27"/>
      <c r="E25" s="35"/>
      <c r="F25" s="35"/>
      <c r="G25" s="35"/>
      <c r="H25" s="35"/>
      <c r="I25" s="53"/>
      <c r="J25" s="54"/>
      <c r="K25" s="36"/>
      <c r="L25" s="54"/>
      <c r="M25" s="26"/>
    </row>
    <row r="26" spans="2:13" s="3" customFormat="1" ht="53.65" customHeight="1">
      <c r="B26" s="40" t="s">
        <v>36</v>
      </c>
      <c r="C26" s="37">
        <v>51447</v>
      </c>
      <c r="D26" s="27" t="s">
        <v>35</v>
      </c>
      <c r="E26" s="35"/>
      <c r="F26" s="35"/>
      <c r="G26" s="35"/>
      <c r="H26" s="35"/>
      <c r="I26" s="53">
        <v>3</v>
      </c>
      <c r="J26" s="54">
        <v>2977</v>
      </c>
      <c r="K26" s="36">
        <f t="shared" si="1"/>
        <v>1</v>
      </c>
      <c r="L26" s="54"/>
      <c r="M26" s="26"/>
    </row>
    <row r="27" spans="2:13" ht="53.65" customHeight="1">
      <c r="B27" s="39" t="s">
        <v>20</v>
      </c>
      <c r="C27" s="34">
        <v>45538936</v>
      </c>
      <c r="D27" s="27" t="s">
        <v>35</v>
      </c>
      <c r="E27" s="35"/>
      <c r="F27" s="35"/>
      <c r="G27" s="35"/>
      <c r="H27" s="35"/>
      <c r="I27" s="51">
        <v>10</v>
      </c>
      <c r="J27" s="54">
        <v>3747</v>
      </c>
      <c r="K27" s="36">
        <f t="shared" si="1"/>
        <v>1</v>
      </c>
      <c r="L27" s="54"/>
      <c r="M27" s="26"/>
    </row>
    <row r="28" spans="2:13" ht="53.65" customHeight="1">
      <c r="B28" s="39" t="s">
        <v>24</v>
      </c>
      <c r="C28" s="34">
        <v>671186</v>
      </c>
      <c r="D28" s="27" t="s">
        <v>35</v>
      </c>
      <c r="E28" s="35"/>
      <c r="F28" s="35"/>
      <c r="G28" s="35"/>
      <c r="H28" s="35"/>
      <c r="I28" s="53">
        <v>3</v>
      </c>
      <c r="J28" s="54">
        <v>3747</v>
      </c>
      <c r="K28" s="36">
        <f t="shared" si="1"/>
        <v>1</v>
      </c>
      <c r="L28" s="54"/>
      <c r="M28" s="26"/>
    </row>
    <row r="29" spans="2:13" s="32" customFormat="1" ht="40.5" customHeight="1">
      <c r="B29" s="89" t="s">
        <v>1</v>
      </c>
      <c r="C29" s="90"/>
      <c r="D29" s="91"/>
      <c r="E29" s="92"/>
      <c r="F29" s="92"/>
      <c r="G29" s="92"/>
      <c r="H29" s="92"/>
      <c r="I29" s="92">
        <f>SUM(I6:I28)</f>
        <v>67</v>
      </c>
      <c r="J29" s="93"/>
      <c r="K29" s="94"/>
      <c r="L29" s="93"/>
      <c r="M29" s="93"/>
    </row>
    <row r="30" spans="2:13">
      <c r="L30" s="31"/>
      <c r="M30" s="120"/>
    </row>
    <row r="31" spans="2:13" s="30" customFormat="1" ht="28.15" customHeight="1">
      <c r="B31" s="123" t="s">
        <v>26</v>
      </c>
      <c r="C31" s="215" t="s">
        <v>125</v>
      </c>
      <c r="D31" s="215"/>
      <c r="E31" s="215"/>
      <c r="F31" s="215"/>
      <c r="G31" s="215"/>
      <c r="H31" s="121"/>
      <c r="I31" s="122"/>
    </row>
    <row r="32" spans="2:13" s="30" customFormat="1" ht="28.15" customHeight="1">
      <c r="B32" s="124" t="s">
        <v>63</v>
      </c>
      <c r="C32" s="215" t="s">
        <v>125</v>
      </c>
      <c r="D32" s="215"/>
      <c r="E32" s="215"/>
      <c r="F32" s="215"/>
      <c r="G32" s="215"/>
      <c r="H32" s="121"/>
      <c r="I32" s="122"/>
    </row>
    <row r="33" spans="2:9" s="30" customFormat="1" ht="28.15" customHeight="1">
      <c r="B33" s="124" t="s">
        <v>49</v>
      </c>
      <c r="C33" s="215" t="s">
        <v>125</v>
      </c>
      <c r="D33" s="215"/>
      <c r="E33" s="215"/>
      <c r="F33" s="215"/>
      <c r="G33" s="215"/>
      <c r="H33" s="121"/>
      <c r="I33" s="122"/>
    </row>
    <row r="34" spans="2:9" ht="23.25">
      <c r="B34" s="124" t="s">
        <v>32</v>
      </c>
      <c r="C34" s="215" t="s">
        <v>126</v>
      </c>
      <c r="D34" s="215"/>
      <c r="E34" s="215"/>
      <c r="F34" s="215"/>
      <c r="G34" s="215"/>
    </row>
    <row r="35" spans="2:9" ht="23.25">
      <c r="B35" s="124" t="s">
        <v>39</v>
      </c>
      <c r="C35" s="215" t="s">
        <v>127</v>
      </c>
      <c r="D35" s="215"/>
      <c r="E35" s="215"/>
      <c r="F35" s="215"/>
      <c r="G35" s="215"/>
    </row>
    <row r="36" spans="2:9" ht="23.25">
      <c r="B36" s="124" t="s">
        <v>78</v>
      </c>
      <c r="C36" s="215" t="s">
        <v>127</v>
      </c>
      <c r="D36" s="215"/>
      <c r="E36" s="215"/>
      <c r="F36" s="215"/>
      <c r="G36" s="215"/>
    </row>
  </sheetData>
  <mergeCells count="16">
    <mergeCell ref="C36:G36"/>
    <mergeCell ref="C31:G31"/>
    <mergeCell ref="C32:G32"/>
    <mergeCell ref="C33:G33"/>
    <mergeCell ref="C34:G34"/>
    <mergeCell ref="C35:G35"/>
    <mergeCell ref="B3:M3"/>
    <mergeCell ref="J4:J5"/>
    <mergeCell ref="M4:M5"/>
    <mergeCell ref="B4:B5"/>
    <mergeCell ref="C4:C5"/>
    <mergeCell ref="D4:D5"/>
    <mergeCell ref="I4:I5"/>
    <mergeCell ref="K4:K5"/>
    <mergeCell ref="L4:L5"/>
    <mergeCell ref="E4:H4"/>
  </mergeCells>
  <conditionalFormatting sqref="I27:I28 I13:I23 J13:J28">
    <cfRule type="containsText" dxfId="11" priority="19" operator="containsText" text="maxibusdoor">
      <formula>NOT(ISERROR(SEARCH("maxibusdoor",I13)))</formula>
    </cfRule>
    <cfRule type="containsText" dxfId="10" priority="20" operator="containsText" text="backbus">
      <formula>NOT(ISERROR(SEARCH("backbus",I13)))</formula>
    </cfRule>
  </conditionalFormatting>
  <conditionalFormatting sqref="I24:I26">
    <cfRule type="containsText" dxfId="9" priority="17" operator="containsText" text="maxibusdoor">
      <formula>NOT(ISERROR(SEARCH("maxibusdoor",I24)))</formula>
    </cfRule>
    <cfRule type="containsText" dxfId="8" priority="18" operator="containsText" text="backbus">
      <formula>NOT(ISERROR(SEARCH("backbus",I24)))</formula>
    </cfRule>
  </conditionalFormatting>
  <conditionalFormatting sqref="J6">
    <cfRule type="containsText" dxfId="7" priority="13" operator="containsText" text="maxibusdoor">
      <formula>NOT(ISERROR(SEARCH("maxibusdoor",J6)))</formula>
    </cfRule>
    <cfRule type="containsText" dxfId="6" priority="14" operator="containsText" text="backbus">
      <formula>NOT(ISERROR(SEARCH("backbus",J6)))</formula>
    </cfRule>
  </conditionalFormatting>
  <conditionalFormatting sqref="J7">
    <cfRule type="containsText" dxfId="5" priority="11" operator="containsText" text="maxibusdoor">
      <formula>NOT(ISERROR(SEARCH("maxibusdoor",J7)))</formula>
    </cfRule>
    <cfRule type="containsText" dxfId="4" priority="12" operator="containsText" text="backbus">
      <formula>NOT(ISERROR(SEARCH("backbus",J7)))</formula>
    </cfRule>
  </conditionalFormatting>
  <conditionalFormatting sqref="J9">
    <cfRule type="containsText" dxfId="3" priority="9" operator="containsText" text="maxibusdoor">
      <formula>NOT(ISERROR(SEARCH("maxibusdoor",J9)))</formula>
    </cfRule>
    <cfRule type="containsText" dxfId="2" priority="10" operator="containsText" text="backbus">
      <formula>NOT(ISERROR(SEARCH("backbus",J9)))</formula>
    </cfRule>
  </conditionalFormatting>
  <conditionalFormatting sqref="J10">
    <cfRule type="containsText" dxfId="1" priority="7" operator="containsText" text="maxibusdoor">
      <formula>NOT(ISERROR(SEARCH("maxibusdoor",J10)))</formula>
    </cfRule>
    <cfRule type="containsText" dxfId="0" priority="8" operator="containsText" text="backbus">
      <formula>NOT(ISERROR(SEARCH("backbus",J10)))</formula>
    </cfRule>
  </conditionalFormatting>
  <pageMargins left="0.511811024" right="0.511811024" top="0.78740157499999996" bottom="0.78740157499999996" header="0.31496062000000002" footer="0.31496062000000002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U74"/>
  <sheetViews>
    <sheetView showGridLines="0" zoomScale="70" zoomScaleNormal="70" workbookViewId="0">
      <selection activeCell="E13" sqref="E13"/>
    </sheetView>
  </sheetViews>
  <sheetFormatPr defaultColWidth="8.7109375" defaultRowHeight="18"/>
  <cols>
    <col min="1" max="1" width="1.7109375" customWidth="1"/>
    <col min="2" max="2" width="25.28515625" style="4" customWidth="1"/>
    <col min="3" max="3" width="14.7109375" style="2" customWidth="1"/>
    <col min="4" max="4" width="19.28515625" customWidth="1"/>
    <col min="5" max="5" width="24.7109375" style="16" customWidth="1"/>
    <col min="6" max="6" width="18.140625" style="16" customWidth="1"/>
    <col min="7" max="7" width="22.28515625" style="16" customWidth="1"/>
    <col min="8" max="8" width="30.5703125" style="16" customWidth="1"/>
    <col min="9" max="9" width="27" style="16" customWidth="1"/>
    <col min="10" max="10" width="29.28515625" style="16" customWidth="1"/>
    <col min="11" max="11" width="19.85546875" customWidth="1"/>
    <col min="12" max="12" width="21.28515625" hidden="1" customWidth="1"/>
    <col min="13" max="13" width="12.28515625" hidden="1" customWidth="1"/>
    <col min="14" max="14" width="22.42578125" hidden="1" customWidth="1"/>
    <col min="15" max="15" width="3.7109375" hidden="1" customWidth="1"/>
  </cols>
  <sheetData>
    <row r="1" spans="2:16">
      <c r="C1"/>
    </row>
    <row r="2" spans="2:16" ht="38.65" customHeight="1">
      <c r="B2" s="18" t="s">
        <v>15</v>
      </c>
      <c r="C2"/>
      <c r="D2" s="30"/>
      <c r="E2" s="256"/>
      <c r="F2" s="256"/>
      <c r="G2" s="256"/>
      <c r="H2" s="256"/>
      <c r="I2" s="256"/>
      <c r="J2" s="256"/>
      <c r="K2" s="30"/>
      <c r="L2" s="30"/>
    </row>
    <row r="3" spans="2:16" s="1" customFormat="1" ht="55.9" customHeight="1">
      <c r="C3" s="19"/>
      <c r="D3" s="19"/>
      <c r="E3" s="19"/>
      <c r="F3" s="220" t="s">
        <v>142</v>
      </c>
      <c r="G3" s="220"/>
      <c r="H3" s="220"/>
      <c r="I3" s="220"/>
      <c r="J3" s="220"/>
      <c r="K3" s="220"/>
      <c r="L3" s="220"/>
      <c r="M3" s="19"/>
      <c r="N3" s="19"/>
      <c r="O3" s="20"/>
    </row>
    <row r="4" spans="2:16" s="1" customFormat="1" ht="61.9" customHeight="1">
      <c r="B4" s="159" t="s">
        <v>10</v>
      </c>
      <c r="C4" s="161" t="s">
        <v>11</v>
      </c>
      <c r="D4" s="175" t="s">
        <v>131</v>
      </c>
      <c r="E4" s="257" t="s">
        <v>7</v>
      </c>
      <c r="F4" s="257" t="s">
        <v>133</v>
      </c>
      <c r="G4" s="257" t="s">
        <v>135</v>
      </c>
      <c r="H4" s="257" t="s">
        <v>136</v>
      </c>
      <c r="I4" s="257" t="s">
        <v>137</v>
      </c>
      <c r="J4" s="175" t="s">
        <v>139</v>
      </c>
      <c r="K4" s="258" t="s">
        <v>73</v>
      </c>
      <c r="L4" s="259" t="s">
        <v>16</v>
      </c>
      <c r="M4" s="216"/>
      <c r="N4" s="218"/>
      <c r="O4" s="218"/>
    </row>
    <row r="5" spans="2:16" s="1" customFormat="1" ht="39" customHeight="1">
      <c r="B5" s="160"/>
      <c r="C5" s="162"/>
      <c r="D5" s="260"/>
      <c r="E5" s="175"/>
      <c r="F5" s="175"/>
      <c r="G5" s="175"/>
      <c r="H5" s="175"/>
      <c r="I5" s="175"/>
      <c r="J5" s="176"/>
      <c r="K5" s="261"/>
      <c r="L5" s="262"/>
      <c r="M5" s="217"/>
      <c r="N5" s="161"/>
      <c r="O5" s="219"/>
      <c r="P5" s="129"/>
    </row>
    <row r="6" spans="2:16" s="1" customFormat="1" ht="105.6" customHeight="1">
      <c r="B6" s="23" t="s">
        <v>195</v>
      </c>
      <c r="C6" s="22" t="s">
        <v>196</v>
      </c>
      <c r="D6" s="46" t="s">
        <v>77</v>
      </c>
      <c r="E6" s="47" t="s">
        <v>132</v>
      </c>
      <c r="F6" s="47" t="s">
        <v>134</v>
      </c>
      <c r="G6" s="47" t="s">
        <v>130</v>
      </c>
      <c r="H6" s="47" t="s">
        <v>141</v>
      </c>
      <c r="I6" s="47" t="s">
        <v>138</v>
      </c>
      <c r="J6" s="47" t="s">
        <v>140</v>
      </c>
      <c r="K6" s="263" t="s">
        <v>144</v>
      </c>
      <c r="L6" s="263"/>
      <c r="M6" s="11"/>
      <c r="N6" s="13"/>
      <c r="O6" s="14"/>
    </row>
    <row r="7" spans="2:16" s="3" customFormat="1" ht="42" customHeight="1">
      <c r="B7" s="5"/>
      <c r="C7" s="6" t="s">
        <v>6</v>
      </c>
      <c r="D7" s="48"/>
      <c r="E7" s="49"/>
      <c r="F7" s="49"/>
      <c r="G7" s="49"/>
      <c r="H7" s="49"/>
      <c r="I7" s="49"/>
      <c r="J7" s="49"/>
      <c r="K7" s="48"/>
      <c r="L7" s="49"/>
      <c r="M7" s="7">
        <f>SUM(M6:M6)</f>
        <v>0</v>
      </c>
      <c r="N7" s="8"/>
      <c r="O7" s="9">
        <v>0</v>
      </c>
    </row>
    <row r="8" spans="2:16">
      <c r="C8"/>
    </row>
    <row r="9" spans="2:16" ht="52.15" customHeight="1">
      <c r="B9" s="171"/>
      <c r="C9" s="171"/>
      <c r="D9" s="171"/>
      <c r="E9" s="171"/>
      <c r="F9" s="17"/>
      <c r="G9" s="17"/>
      <c r="H9" s="17"/>
      <c r="I9" s="17"/>
      <c r="J9" s="17"/>
    </row>
    <row r="10" spans="2:16">
      <c r="C10"/>
    </row>
    <row r="11" spans="2:16">
      <c r="C11"/>
    </row>
    <row r="12" spans="2:16">
      <c r="C12"/>
    </row>
    <row r="13" spans="2:16">
      <c r="C13"/>
    </row>
    <row r="14" spans="2:16">
      <c r="C14"/>
    </row>
    <row r="15" spans="2:16">
      <c r="C15"/>
    </row>
    <row r="16" spans="2:16">
      <c r="C16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  <row r="22" spans="3:3">
      <c r="C22"/>
    </row>
    <row r="23" spans="3:3">
      <c r="C23"/>
    </row>
    <row r="24" spans="3:3">
      <c r="C24"/>
    </row>
    <row r="25" spans="3:3">
      <c r="C25"/>
    </row>
    <row r="26" spans="3:3">
      <c r="C26"/>
    </row>
    <row r="27" spans="3:3">
      <c r="C27"/>
    </row>
    <row r="28" spans="3:3">
      <c r="C28"/>
    </row>
    <row r="29" spans="3:3">
      <c r="C29"/>
    </row>
    <row r="30" spans="3:3">
      <c r="C30"/>
    </row>
    <row r="31" spans="3:3">
      <c r="C31"/>
    </row>
    <row r="32" spans="3:3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</sheetData>
  <mergeCells count="15">
    <mergeCell ref="M4:M5"/>
    <mergeCell ref="N4:N5"/>
    <mergeCell ref="O4:O5"/>
    <mergeCell ref="F3:L3"/>
    <mergeCell ref="B9:E9"/>
    <mergeCell ref="B4:B5"/>
    <mergeCell ref="C4:C5"/>
    <mergeCell ref="D4:D5"/>
    <mergeCell ref="E4:E5"/>
    <mergeCell ref="F4:F5"/>
    <mergeCell ref="G4:G5"/>
    <mergeCell ref="H4:H5"/>
    <mergeCell ref="I4:I5"/>
    <mergeCell ref="K4:K5"/>
    <mergeCell ref="J4:J5"/>
  </mergeCells>
  <pageMargins left="0.511811024" right="0.511811024" top="0.78740157499999996" bottom="0.78740157499999996" header="0.31496062000000002" footer="0.31496062000000002"/>
  <pageSetup paperSize="9" scale="37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1FD0-49F6-416C-96EF-DCFFA9F113D8}">
  <dimension ref="A2:M27"/>
  <sheetViews>
    <sheetView showGridLines="0" tabSelected="1" zoomScale="50" zoomScaleNormal="50" zoomScaleSheetLayoutView="40" workbookViewId="0">
      <selection activeCell="B2" sqref="B2"/>
    </sheetView>
  </sheetViews>
  <sheetFormatPr defaultColWidth="8.7109375" defaultRowHeight="18"/>
  <cols>
    <col min="1" max="1" width="1.7109375" customWidth="1"/>
    <col min="2" max="2" width="56.5703125" style="4" customWidth="1"/>
    <col min="3" max="3" width="37.42578125" style="4" customWidth="1"/>
    <col min="4" max="4" width="45.42578125" style="4" customWidth="1"/>
    <col min="5" max="5" width="28.28515625" style="4" customWidth="1"/>
    <col min="6" max="6" width="24.42578125" customWidth="1"/>
    <col min="7" max="10" width="15.28515625" style="16" customWidth="1"/>
    <col min="13" max="13" width="24.7109375" customWidth="1"/>
  </cols>
  <sheetData>
    <row r="2" spans="2:13" ht="43.5" customHeight="1">
      <c r="B2" s="18"/>
      <c r="C2" s="18"/>
      <c r="D2" s="18"/>
      <c r="E2" s="18"/>
    </row>
    <row r="3" spans="2:13" s="1" customFormat="1" ht="46.15" customHeight="1">
      <c r="B3" s="211" t="s">
        <v>70</v>
      </c>
      <c r="C3" s="211"/>
      <c r="D3" s="211"/>
      <c r="E3" s="211"/>
      <c r="F3" s="211"/>
      <c r="G3" s="211"/>
      <c r="H3" s="211"/>
      <c r="I3" s="211"/>
      <c r="J3" s="211"/>
    </row>
    <row r="4" spans="2:13" s="1" customFormat="1" ht="38.65" customHeight="1">
      <c r="B4" s="159" t="s">
        <v>42</v>
      </c>
      <c r="C4" s="161" t="s">
        <v>75</v>
      </c>
      <c r="D4" s="161" t="s">
        <v>4</v>
      </c>
      <c r="E4" s="161" t="s">
        <v>76</v>
      </c>
      <c r="F4" s="219" t="s">
        <v>12</v>
      </c>
      <c r="G4" s="223" t="s">
        <v>67</v>
      </c>
      <c r="H4" s="223"/>
      <c r="I4" s="223"/>
      <c r="J4" s="223"/>
      <c r="M4" s="130"/>
    </row>
    <row r="5" spans="2:13" s="1" customFormat="1" ht="38.65" customHeight="1">
      <c r="B5" s="160"/>
      <c r="C5" s="162"/>
      <c r="D5" s="162"/>
      <c r="E5" s="162"/>
      <c r="F5" s="221"/>
      <c r="G5" s="55" t="s">
        <v>59</v>
      </c>
      <c r="H5" s="55" t="s">
        <v>60</v>
      </c>
      <c r="I5" s="55" t="s">
        <v>61</v>
      </c>
      <c r="J5" s="55" t="s">
        <v>62</v>
      </c>
      <c r="M5" s="130"/>
    </row>
    <row r="6" spans="2:13" s="1" customFormat="1" ht="63.4" hidden="1" customHeight="1">
      <c r="B6" s="132" t="s">
        <v>87</v>
      </c>
      <c r="C6" s="87" t="s">
        <v>77</v>
      </c>
      <c r="D6" s="88" t="s">
        <v>56</v>
      </c>
      <c r="E6" s="87" t="s">
        <v>81</v>
      </c>
      <c r="F6" s="87" t="s">
        <v>83</v>
      </c>
      <c r="G6" s="85"/>
      <c r="H6" s="15"/>
      <c r="I6" s="15"/>
      <c r="J6" s="15"/>
      <c r="M6" s="131">
        <v>8820</v>
      </c>
    </row>
    <row r="7" spans="2:13" s="1" customFormat="1" ht="63.4" customHeight="1">
      <c r="B7" s="86" t="s">
        <v>145</v>
      </c>
      <c r="C7" s="133" t="s">
        <v>146</v>
      </c>
      <c r="D7" s="133" t="s">
        <v>147</v>
      </c>
      <c r="E7" s="87" t="s">
        <v>82</v>
      </c>
      <c r="F7" s="87" t="s">
        <v>183</v>
      </c>
      <c r="G7" s="85"/>
      <c r="H7" s="15"/>
      <c r="I7" s="15"/>
      <c r="J7" s="15"/>
      <c r="M7" s="131"/>
    </row>
    <row r="8" spans="2:13" s="1" customFormat="1" ht="63.4" customHeight="1">
      <c r="B8" s="86" t="s">
        <v>148</v>
      </c>
      <c r="C8" s="133" t="s">
        <v>149</v>
      </c>
      <c r="D8" s="133" t="s">
        <v>150</v>
      </c>
      <c r="E8" s="87" t="s">
        <v>82</v>
      </c>
      <c r="F8" s="87" t="s">
        <v>184</v>
      </c>
      <c r="G8" s="85"/>
      <c r="H8" s="15"/>
      <c r="I8" s="15"/>
      <c r="J8" s="15"/>
      <c r="M8" s="131"/>
    </row>
    <row r="9" spans="2:13" s="1" customFormat="1" ht="63.4" customHeight="1">
      <c r="B9" s="86" t="s">
        <v>151</v>
      </c>
      <c r="C9" s="133" t="s">
        <v>152</v>
      </c>
      <c r="D9" s="133" t="s">
        <v>153</v>
      </c>
      <c r="E9" s="87" t="s">
        <v>82</v>
      </c>
      <c r="F9" s="87" t="s">
        <v>184</v>
      </c>
      <c r="G9" s="85"/>
      <c r="H9" s="15"/>
      <c r="I9" s="15"/>
      <c r="J9" s="15"/>
      <c r="M9" s="131"/>
    </row>
    <row r="10" spans="2:13" s="1" customFormat="1" ht="63.4" hidden="1" customHeight="1">
      <c r="B10" s="86" t="s">
        <v>88</v>
      </c>
      <c r="C10" s="133" t="s">
        <v>77</v>
      </c>
      <c r="D10" s="133" t="s">
        <v>21</v>
      </c>
      <c r="E10" s="87" t="s">
        <v>82</v>
      </c>
      <c r="F10" s="87" t="s">
        <v>84</v>
      </c>
      <c r="G10" s="85"/>
      <c r="H10" s="15"/>
      <c r="I10" s="15"/>
      <c r="J10" s="15"/>
      <c r="M10" s="131"/>
    </row>
    <row r="11" spans="2:13" s="1" customFormat="1" ht="63.4" customHeight="1">
      <c r="B11" s="86" t="s">
        <v>154</v>
      </c>
      <c r="C11" s="133" t="s">
        <v>155</v>
      </c>
      <c r="D11" s="133" t="s">
        <v>156</v>
      </c>
      <c r="E11" s="87" t="s">
        <v>82</v>
      </c>
      <c r="F11" s="87" t="s">
        <v>185</v>
      </c>
      <c r="G11" s="85"/>
      <c r="H11" s="15"/>
      <c r="I11" s="15"/>
      <c r="J11" s="15"/>
      <c r="M11" s="131"/>
    </row>
    <row r="12" spans="2:13" s="1" customFormat="1" ht="63.4" customHeight="1">
      <c r="B12" s="86" t="s">
        <v>157</v>
      </c>
      <c r="C12" s="133" t="s">
        <v>158</v>
      </c>
      <c r="D12" s="133" t="s">
        <v>159</v>
      </c>
      <c r="E12" s="87" t="s">
        <v>82</v>
      </c>
      <c r="F12" s="87" t="s">
        <v>185</v>
      </c>
      <c r="G12" s="85"/>
      <c r="H12" s="15"/>
      <c r="I12" s="15"/>
      <c r="J12" s="15"/>
      <c r="M12" s="131"/>
    </row>
    <row r="13" spans="2:13" s="1" customFormat="1" ht="63.4" hidden="1" customHeight="1">
      <c r="B13" s="86" t="s">
        <v>89</v>
      </c>
      <c r="C13" s="133" t="s">
        <v>77</v>
      </c>
      <c r="D13" s="133" t="s">
        <v>79</v>
      </c>
      <c r="E13" s="87" t="s">
        <v>82</v>
      </c>
      <c r="F13" s="87" t="s">
        <v>85</v>
      </c>
      <c r="G13" s="85"/>
      <c r="H13" s="15"/>
      <c r="I13" s="15"/>
      <c r="J13" s="15"/>
      <c r="M13" s="131"/>
    </row>
    <row r="14" spans="2:13" s="1" customFormat="1" ht="63.4" hidden="1" customHeight="1">
      <c r="B14" s="86" t="s">
        <v>90</v>
      </c>
      <c r="C14" s="133" t="s">
        <v>14</v>
      </c>
      <c r="D14" s="133" t="s">
        <v>80</v>
      </c>
      <c r="E14" s="87" t="s">
        <v>82</v>
      </c>
      <c r="F14" s="87" t="s">
        <v>86</v>
      </c>
      <c r="G14" s="85"/>
      <c r="H14" s="15"/>
      <c r="I14" s="15"/>
      <c r="J14" s="15"/>
      <c r="M14" s="131"/>
    </row>
    <row r="15" spans="2:13" s="1" customFormat="1" ht="63.4" customHeight="1">
      <c r="B15" s="86" t="s">
        <v>160</v>
      </c>
      <c r="C15" s="133" t="s">
        <v>161</v>
      </c>
      <c r="D15" s="133" t="s">
        <v>162</v>
      </c>
      <c r="E15" s="87" t="s">
        <v>82</v>
      </c>
      <c r="F15" s="87" t="s">
        <v>186</v>
      </c>
      <c r="G15" s="85"/>
      <c r="H15" s="15"/>
      <c r="I15" s="15"/>
      <c r="J15" s="15"/>
      <c r="M15" s="131"/>
    </row>
    <row r="16" spans="2:13" s="1" customFormat="1" ht="63.4" customHeight="1">
      <c r="B16" s="86" t="s">
        <v>163</v>
      </c>
      <c r="C16" s="133" t="s">
        <v>164</v>
      </c>
      <c r="D16" s="133" t="s">
        <v>165</v>
      </c>
      <c r="E16" s="87" t="s">
        <v>82</v>
      </c>
      <c r="F16" s="87" t="s">
        <v>187</v>
      </c>
      <c r="G16" s="85"/>
      <c r="H16" s="15"/>
      <c r="I16" s="15"/>
      <c r="J16" s="15"/>
      <c r="M16" s="131"/>
    </row>
    <row r="17" spans="1:13" s="1" customFormat="1" ht="63.4" customHeight="1">
      <c r="B17" s="86" t="s">
        <v>166</v>
      </c>
      <c r="C17" s="133" t="s">
        <v>152</v>
      </c>
      <c r="D17" s="133" t="s">
        <v>167</v>
      </c>
      <c r="E17" s="87" t="s">
        <v>82</v>
      </c>
      <c r="F17" s="87" t="s">
        <v>188</v>
      </c>
      <c r="G17" s="85"/>
      <c r="H17" s="15"/>
      <c r="I17" s="15"/>
      <c r="J17" s="15"/>
      <c r="M17" s="131"/>
    </row>
    <row r="18" spans="1:13" s="1" customFormat="1" ht="75" customHeight="1">
      <c r="B18" s="86" t="s">
        <v>168</v>
      </c>
      <c r="C18" s="133" t="s">
        <v>169</v>
      </c>
      <c r="D18" s="133" t="s">
        <v>170</v>
      </c>
      <c r="E18" s="87" t="s">
        <v>82</v>
      </c>
      <c r="F18" s="87" t="s">
        <v>189</v>
      </c>
      <c r="G18" s="85"/>
      <c r="H18" s="15"/>
      <c r="I18" s="15"/>
      <c r="J18" s="15"/>
      <c r="M18" s="131"/>
    </row>
    <row r="19" spans="1:13" s="1" customFormat="1" ht="63.4" customHeight="1">
      <c r="B19" s="86" t="s">
        <v>171</v>
      </c>
      <c r="C19" s="133" t="s">
        <v>155</v>
      </c>
      <c r="D19" s="133" t="s">
        <v>172</v>
      </c>
      <c r="E19" s="87" t="s">
        <v>82</v>
      </c>
      <c r="F19" s="87" t="s">
        <v>185</v>
      </c>
      <c r="G19" s="85"/>
      <c r="H19" s="15"/>
      <c r="I19" s="15"/>
      <c r="J19" s="15"/>
      <c r="M19" s="131"/>
    </row>
    <row r="20" spans="1:13" s="1" customFormat="1" ht="63.4" customHeight="1">
      <c r="B20" s="86" t="s">
        <v>173</v>
      </c>
      <c r="C20" s="133" t="s">
        <v>155</v>
      </c>
      <c r="D20" s="133" t="s">
        <v>174</v>
      </c>
      <c r="E20" s="87" t="s">
        <v>82</v>
      </c>
      <c r="F20" s="87" t="s">
        <v>185</v>
      </c>
      <c r="G20" s="85"/>
      <c r="H20" s="15"/>
      <c r="I20" s="15"/>
      <c r="J20" s="15"/>
      <c r="M20" s="131"/>
    </row>
    <row r="21" spans="1:13" s="1" customFormat="1" ht="63.4" customHeight="1">
      <c r="B21" s="86" t="s">
        <v>175</v>
      </c>
      <c r="C21" s="133" t="s">
        <v>161</v>
      </c>
      <c r="D21" s="133" t="s">
        <v>176</v>
      </c>
      <c r="E21" s="87" t="s">
        <v>82</v>
      </c>
      <c r="F21" s="87" t="s">
        <v>190</v>
      </c>
      <c r="G21" s="85"/>
      <c r="H21" s="15"/>
      <c r="I21" s="15"/>
      <c r="J21" s="15"/>
      <c r="M21" s="131"/>
    </row>
    <row r="22" spans="1:13" s="1" customFormat="1" ht="63.4" customHeight="1">
      <c r="B22" s="86" t="s">
        <v>177</v>
      </c>
      <c r="C22" s="133" t="s">
        <v>178</v>
      </c>
      <c r="D22" s="133" t="s">
        <v>179</v>
      </c>
      <c r="E22" s="87" t="s">
        <v>82</v>
      </c>
      <c r="F22" s="87" t="s">
        <v>191</v>
      </c>
      <c r="G22" s="85"/>
      <c r="H22" s="15"/>
      <c r="I22" s="15"/>
      <c r="J22" s="15"/>
      <c r="M22" s="131"/>
    </row>
    <row r="23" spans="1:13" s="1" customFormat="1" ht="63.4" customHeight="1">
      <c r="B23" s="86" t="s">
        <v>180</v>
      </c>
      <c r="C23" s="133" t="s">
        <v>181</v>
      </c>
      <c r="D23" s="133" t="s">
        <v>182</v>
      </c>
      <c r="E23" s="87" t="s">
        <v>82</v>
      </c>
      <c r="F23" s="87" t="s">
        <v>185</v>
      </c>
      <c r="G23" s="85"/>
      <c r="H23" s="15"/>
      <c r="I23" s="15"/>
      <c r="J23" s="15"/>
      <c r="M23" s="131"/>
    </row>
    <row r="24" spans="1:13" s="1" customFormat="1" ht="63.4" hidden="1" customHeight="1">
      <c r="B24" s="86"/>
      <c r="C24" s="87"/>
      <c r="D24" s="87"/>
      <c r="E24" s="87"/>
      <c r="F24" s="87"/>
      <c r="G24" s="85"/>
      <c r="H24" s="15"/>
      <c r="I24" s="15"/>
      <c r="J24" s="15"/>
      <c r="M24" s="131"/>
    </row>
    <row r="25" spans="1:13" s="3" customFormat="1" ht="42" customHeight="1">
      <c r="A25" s="50"/>
      <c r="B25" s="48" t="s">
        <v>1</v>
      </c>
      <c r="C25" s="48"/>
      <c r="D25" s="48"/>
      <c r="E25" s="48"/>
      <c r="F25" s="48"/>
      <c r="G25" s="49"/>
      <c r="H25" s="49"/>
      <c r="I25" s="49"/>
      <c r="J25" s="49"/>
      <c r="M25" s="131"/>
    </row>
    <row r="27" spans="1:13" ht="52.15" customHeight="1">
      <c r="B27" s="222"/>
      <c r="C27" s="222"/>
      <c r="D27" s="222"/>
      <c r="E27" s="222"/>
      <c r="F27" s="222"/>
      <c r="G27" s="222"/>
      <c r="H27" s="222"/>
      <c r="I27" s="222"/>
      <c r="J27" s="222"/>
    </row>
  </sheetData>
  <mergeCells count="8">
    <mergeCell ref="B3:J3"/>
    <mergeCell ref="B4:B5"/>
    <mergeCell ref="F4:F5"/>
    <mergeCell ref="B27:J27"/>
    <mergeCell ref="C4:C5"/>
    <mergeCell ref="D4:D5"/>
    <mergeCell ref="E4:E5"/>
    <mergeCell ref="G4:J4"/>
  </mergeCells>
  <pageMargins left="0.51181102362204722" right="0.51181102362204722" top="0.78740157480314965" bottom="0.78740157480314965" header="0.31496062992125984" footer="0.31496062992125984"/>
  <pageSetup paperSize="9" scale="3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TV Aberta</vt:lpstr>
      <vt:lpstr>TV Fechada</vt:lpstr>
      <vt:lpstr>Radio</vt:lpstr>
      <vt:lpstr>BTN </vt:lpstr>
      <vt:lpstr>RADIOWEB</vt:lpstr>
      <vt:lpstr>Busdoor</vt:lpstr>
      <vt:lpstr>SMS</vt:lpstr>
      <vt:lpstr>Painel rodoviário</vt:lpstr>
      <vt:lpstr>Busdoor!Area_de_impressao</vt:lpstr>
      <vt:lpstr>'Painel rodoviário'!Area_de_impressao</vt:lpstr>
      <vt:lpstr>'TV Fechada'!Area_de_impressao</vt:lpstr>
      <vt:lpstr>Radio!Titulos_de_impressao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Cristiane Campos</dc:creator>
  <cp:lastModifiedBy>Márcio Carbaca Gonçalez</cp:lastModifiedBy>
  <cp:lastPrinted>2022-09-14T17:41:38Z</cp:lastPrinted>
  <dcterms:created xsi:type="dcterms:W3CDTF">2012-11-14T11:49:25Z</dcterms:created>
  <dcterms:modified xsi:type="dcterms:W3CDTF">2022-09-30T20:04:29Z</dcterms:modified>
</cp:coreProperties>
</file>